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1400" windowHeight="5892" tabRatio="0"/>
  </bookViews>
  <sheets>
    <sheet name="TDSheet" sheetId="1" r:id="rId1"/>
  </sheets>
  <definedNames>
    <definedName name="_xlnm.Print_Area" localSheetId="0">TDSheet!$A$1:$S$234</definedName>
  </definedNames>
  <calcPr calcId="124519"/>
</workbook>
</file>

<file path=xl/calcChain.xml><?xml version="1.0" encoding="utf-8"?>
<calcChain xmlns="http://schemas.openxmlformats.org/spreadsheetml/2006/main">
  <c r="T88" i="1"/>
  <c r="R123"/>
  <c r="M123"/>
  <c r="R119"/>
  <c r="M119"/>
  <c r="R132" l="1"/>
  <c r="M132"/>
  <c r="R128"/>
  <c r="M128"/>
  <c r="R92"/>
  <c r="M92"/>
  <c r="R84"/>
  <c r="M84"/>
  <c r="M81"/>
  <c r="R83"/>
  <c r="J66"/>
  <c r="J65"/>
  <c r="J62"/>
  <c r="R212"/>
  <c r="M212"/>
  <c r="R210"/>
  <c r="R208"/>
  <c r="R201"/>
  <c r="R203"/>
  <c r="M203"/>
  <c r="R199"/>
  <c r="R81" l="1"/>
  <c r="L75"/>
  <c r="J75"/>
  <c r="J74"/>
  <c r="N74" s="1"/>
  <c r="J73"/>
  <c r="N63"/>
  <c r="N64"/>
  <c r="N65"/>
  <c r="N66"/>
  <c r="N67"/>
  <c r="N68"/>
  <c r="N69"/>
  <c r="N70"/>
  <c r="N71"/>
  <c r="N72"/>
  <c r="N73"/>
  <c r="N62"/>
  <c r="N75" l="1"/>
  <c r="R180"/>
  <c r="R181"/>
  <c r="R179"/>
  <c r="R177"/>
  <c r="R176"/>
  <c r="R185"/>
  <c r="R184"/>
  <c r="M185"/>
  <c r="M184"/>
  <c r="M183"/>
  <c r="R183"/>
  <c r="R134"/>
  <c r="R96"/>
  <c r="M96"/>
  <c r="R94"/>
  <c r="R163"/>
  <c r="R154"/>
  <c r="R143"/>
  <c r="R125"/>
  <c r="R116"/>
  <c r="R107"/>
  <c r="R98"/>
</calcChain>
</file>

<file path=xl/sharedStrings.xml><?xml version="1.0" encoding="utf-8"?>
<sst xmlns="http://schemas.openxmlformats.org/spreadsheetml/2006/main" count="360" uniqueCount="144">
  <si>
    <t>ЗАТВЕРДЖЕНО</t>
  </si>
  <si>
    <t>Наказ Міністерства фінансів України 26 серпня 2014 року №836</t>
  </si>
  <si>
    <t>(у редакції наказу Міністерства фінансів України
від 29 грудня 2018 року № 1209)</t>
  </si>
  <si>
    <t>Наказ / розпорядчий документ</t>
  </si>
  <si>
    <t>Департаменту охорони здоров'я Вінницької міської ради</t>
  </si>
  <si>
    <t>(найменування головного розпорядника коштів місцевого бюджету)</t>
  </si>
  <si>
    <t>№</t>
  </si>
  <si>
    <t>ПАСПОРТ</t>
  </si>
  <si>
    <t>бюджетної програми місцевого бюджету на 2025 рік</t>
  </si>
  <si>
    <t>1.</t>
  </si>
  <si>
    <t>ДЕПАРТАМЕНТ ОХОРОНИ ЗДОРОВ’Я ВІННИЦЬКОЇ МІСЬКОЇ РАДИ</t>
  </si>
  <si>
    <t/>
  </si>
  <si>
    <t>(код Програмної класифікації видатків та кредитування місцевого бюджету)</t>
  </si>
  <si>
    <t>(код за ЄДРПОУ)</t>
  </si>
  <si>
    <t>2.</t>
  </si>
  <si>
    <t>Департамент охорони здоров'я</t>
  </si>
  <si>
    <t>(найменування відповідального виконавця)</t>
  </si>
  <si>
    <t>3.</t>
  </si>
  <si>
    <t>Інші програми та заходи у сфері охорони здоров’я</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</si>
  <si>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</si>
  <si>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</si>
  <si>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бюджетної програми згідно з Типовою програмною класифікацією видатків та кредитування місцевого бюджету)</t>
  </si>
  <si>
    <t>(код бюджету)</t>
  </si>
  <si>
    <t>4.</t>
  </si>
  <si>
    <t>5.</t>
  </si>
  <si>
    <t>Підстави для виконання бюджетної програми</t>
  </si>
  <si>
    <t>6.</t>
  </si>
  <si>
    <t>Цілі державної політики, на досягнення яких спрямована реалізація бюджетної програми</t>
  </si>
  <si>
    <t>№ з/п</t>
  </si>
  <si>
    <t>Цілі державної політики</t>
  </si>
  <si>
    <t>Підвищення якості та ефективності надання медичної допомоги, збереження та зміцнення здоров'я населення, зростання тривалості життя та зниження рівня захворюваності, інвалідності та смертності</t>
  </si>
  <si>
    <t>7.</t>
  </si>
  <si>
    <t>Мета бюджетної програми</t>
  </si>
  <si>
    <t>8.</t>
  </si>
  <si>
    <t>Завдання бюджетної програми</t>
  </si>
  <si>
    <t>Завдання</t>
  </si>
  <si>
    <t>Безкоштовне забезпечення лікувальним харчуванням при фенілкетонурії</t>
  </si>
  <si>
    <t>Безкоштовне забезпечення імуносупресорами хворих з трансплантованими органами</t>
  </si>
  <si>
    <t>Безкоштовне забезпечення технічними та іншими засобами  осіб з інвалідністю відповідно до їх індивідуальних програм реабілітації</t>
  </si>
  <si>
    <t>Безкоштовне та пільгове забезпечення жителів ВМТГ лікарськими засобами за рецептами лікарів відповідно до постанови Кабінету Міністрів України від 17.08.1998 року №1303</t>
  </si>
  <si>
    <t>Безкоштовне та пільгове забезпечення окремими дороговартісними та життєво необхідними лікарськими засобами хворих, які страждають на рідкісні (орфанні) захворювання, відповідно до постанови КМУ від 31.03.2015 року №160</t>
  </si>
  <si>
    <t>Забезпечення дітей, які отримують препарати інсуліну, безкоштовними витратними матеріалами та виробами медичного призначення при амбулаторному лікуванні в КНП "Вінницька міська клінічна лікарня "Центр матері та дитини"</t>
  </si>
  <si>
    <t>Безкоштовне надання послуг зубопротезування пільговим категоріям населення</t>
  </si>
  <si>
    <t>Безкоштовне забезпечення  штучними кришталиками при хірургічному видаленні катаракти у хворих</t>
  </si>
  <si>
    <t>Безкоштовне забезпечення лікарськими засобами та відповідними харчовими продуктами для спеціального дієтичного споживання при глутаровій ацидурії (порушенні обміну лізину та гідроксилізину)</t>
  </si>
  <si>
    <t>Пільгове забезпечення населення та безкоштовне забезпечення дітей-сиріт та дітей, позбавлених батьківського піклування, дітей з інвалідністю (згідно висновків обласної ЛКК) вакцинами проти грипу</t>
  </si>
  <si>
    <t>Відшкодування МКП "Медичний стоматологічний центр" вартості наданої безкоштовної виїзної медичної стоматологічної допомоги військовослужбовцям Збройних сил України, Національної гвардії України та інших військових формувань</t>
  </si>
  <si>
    <t>9.</t>
  </si>
  <si>
    <t>Напрями використання бюджетних коштів</t>
  </si>
  <si>
    <t>гривень</t>
  </si>
  <si>
    <t>Загальний фонд</t>
  </si>
  <si>
    <t>Спеціальний фонд</t>
  </si>
  <si>
    <t>Усього</t>
  </si>
  <si>
    <t>Пільгове забезпечення населення та безкоштовне забезпечення дітей-сиріт та дітей, позбавлених батьківського піклування, дітей з інвалідністю (згідно висновків обласної ЛКК) вакцинами проти грипу</t>
  </si>
  <si>
    <t>Відшкодування МКП "Медичний стоматологічний центр" вартості наданої безкоштовної виїзної медичної стоматологічної допомоги військовослужбовцям Збройних сил України, Національної гвардії України та інших військових формувань</t>
  </si>
  <si>
    <t>10. Перелік місцевих / регіональних програм, що виконуються у складі бюджетної програми</t>
  </si>
  <si>
    <t>Найменування місцевої / регіональної програми</t>
  </si>
  <si>
    <t>Програма заходів забезпечення обороноздатності військових частин та інших військових формувань Вінницького гарнізону територіальної оборони та мобілізаційної підготовки на території Вінницької міської територіальної громади на 2021-2025 роки</t>
  </si>
  <si>
    <t>11. Результативні показники бюджетної програми</t>
  </si>
  <si>
    <t>Показники</t>
  </si>
  <si>
    <t>Одиниця виміру</t>
  </si>
  <si>
    <t>Джерело інформації</t>
  </si>
  <si>
    <t>затрат</t>
  </si>
  <si>
    <t>обсяг видатків</t>
  </si>
  <si>
    <t>грн.</t>
  </si>
  <si>
    <t>продукту</t>
  </si>
  <si>
    <t>кількість хворих на фенілкетонурію, які безкоштовно забезпечені лікувальним харчуванням</t>
  </si>
  <si>
    <t>од.</t>
  </si>
  <si>
    <t>Довідка департаменту охорони здоров'я про зведення планових показників</t>
  </si>
  <si>
    <t>ефективності</t>
  </si>
  <si>
    <t>середні видатки на одого хворого на фенілкетонурію</t>
  </si>
  <si>
    <t>Розрахунковий показник</t>
  </si>
  <si>
    <t>якості</t>
  </si>
  <si>
    <t>динаміка кількості хворих на фенілкетонурію, забезпечених лікувальним харчуванням за рахунок коштів бюджету ВМТГ, в порівнянні з попереднім роком</t>
  </si>
  <si>
    <t>відс.</t>
  </si>
  <si>
    <t>кількість хворих з трансплантованими органами, які безкоштовно забезпечуються імуносупресорами</t>
  </si>
  <si>
    <t>середні видатки на одного хворого, який забезпечується імуносупресорами після трансплантації органів</t>
  </si>
  <si>
    <t>динаміка кількості осіб, забезпечених імуносупресорами за рахунок коштів бюджету ВМТГ, в порівнянні з попереднім роком</t>
  </si>
  <si>
    <t>кількість осіб з інвалідністю, які безкоштовно забезпечені технічними та іншими засобами</t>
  </si>
  <si>
    <t>середні видатки на одну особу з інвалідністю, яка безкоштовно забезпечена технічними та іншими засобами</t>
  </si>
  <si>
    <t>динаміка кількості осіб з інвалідністю, забезпечених технічними та іншими засобами за рахунок коштів бюджету ВМТГ, в порівнянні з попереднім роком</t>
  </si>
  <si>
    <t>кількість жителів, яким виписано безкоштовно, або на пільгових умовах, лікарські засоби за рецептами лікарів</t>
  </si>
  <si>
    <t>середні видатки на одну особу, якій виписано безкоштовно, або на пільгових умовах, лікарські засоби за рецептами лікарів</t>
  </si>
  <si>
    <t>динаміка кількості осіб, яким виписано безкоштовно або на пільгових умовах лікарські засоби за рецептами лікарів за рахунок коштів бюджету ВМТГ, в порівнянні з попереднім роком</t>
  </si>
  <si>
    <t>кількість жителів, які хворіють на рідкісні (орфанні) захворювання, та потребують лікарських засобів</t>
  </si>
  <si>
    <t>середні видатки на одну особу, що хворіє на рідкісні (орфанні) захворювання, та потребує лікарських засобів</t>
  </si>
  <si>
    <t>рівень забезпеченості потреби</t>
  </si>
  <si>
    <t>кількість дітей хворих на цукровий діабет, які отримали безкоштовно витратні матеріали та вироби медичного призначення</t>
  </si>
  <si>
    <t>середні видатки на одну дитину хвору на цукровий діабет, яка отримала безкоштовно витратні матеріали та вироби медичного призначення</t>
  </si>
  <si>
    <t>динаміка кількості дітей, забезпечених витратними матеріалами та виробами медичного призначення для лікування цукрового діабету  за рахунок коштів бюджету ВМТГ, в порівнянні з попереднім роком</t>
  </si>
  <si>
    <t>кількість осіб, що перебувають на черзі на пільгове зубопротезування</t>
  </si>
  <si>
    <t>кількість пільгових протезувань</t>
  </si>
  <si>
    <t>середні витрати на одну особу, що отримала пільгове зубопротезування</t>
  </si>
  <si>
    <t>відсоток осіб, що отримали пільгове зубопротезування до загальної кількості осіб, що перебувають на черзі на пільгове зубопротезування</t>
  </si>
  <si>
    <t>динаміка кількості осіб, що отримали пільгове зубопротезування за рахунок коштів бюджету ВМТГ, в порівнянні з попереднім роком</t>
  </si>
  <si>
    <t>кількість хворих, які безкоштовно забезпечені штучними кришталиками при хірургічному видаленні катаракти</t>
  </si>
  <si>
    <t>середні видатки на 1-го хворого, який безкоштовно забезпечений штучними кришталиками при хірургічному видаленні катаракти</t>
  </si>
  <si>
    <t>динаміка кількості осіб, забезпечених штучними кришталиками при хірургічному видаленні катаракти за рахунок коштів бюджету ВМТГ, в порівнянні з попереднім роком</t>
  </si>
  <si>
    <t>кількість хворих, які безкоштовно забезпечені лікарськими засобами та відповідними харчовими продуктами для спеціального дієтичного споживання</t>
  </si>
  <si>
    <t>середні видатки на 1-го хворого, який безкоштовно отримує лікарські засоби та відповідні харчові продукти для спеціального дієтичного споживання</t>
  </si>
  <si>
    <t>динаміка кількості хворих, які безкоштовно забезпечені лікарськими засобами та відповідними харчовими продуктами для спеціального дієтичного споживання за рахунок коштів бюджету ВМТГ, в порівнянні з попереднім роком</t>
  </si>
  <si>
    <t>-для забезпечення дітей-сиріт та дітей, позбавлених батьківського піклування, дітей з інвалідністю (згідно висновків обласної ЛКК) безкоштовними вакцинами проти грипу за рецептами лікарів</t>
  </si>
  <si>
    <t>Розрахунок потреби</t>
  </si>
  <si>
    <t>-для забезпечення дітей та дорослого населення вакцинами проти грипу за пільговою 50-відсотковою ціною</t>
  </si>
  <si>
    <t>кількість осіб, які забезпечені вакцинами проти грипу, з них:</t>
  </si>
  <si>
    <t>осіб</t>
  </si>
  <si>
    <t>-кількість дітей-сиріт та дітей, позбавлених батьківського піклування, дітей з інвалідністю (згідно висновків обласної ЛКК), забезпечених безкоштовними вакцинами проти грипу за рецептами лікарів</t>
  </si>
  <si>
    <t>- кількість дітей та дорослого населення, забезпечених вакцинами проти грипу за пільговою 50-відсотковою ціною</t>
  </si>
  <si>
    <t>середні видатки на вакцинацію 1-ї особи, з них:</t>
  </si>
  <si>
    <t>- середні видатки на вакцинацію дітей-сиріт та дітей, позбавлених батьківського піклування, дітей з інвалідністю (згідно висновків обласної ЛКК) безкоштовними вакцинами проти грипу за рецептами лікарів</t>
  </si>
  <si>
    <t>- середні видатки на вакцинацію  дітей та дорослого населення  вакцинами проти грипу за пільговою 50-відсотковою ціною</t>
  </si>
  <si>
    <t>рівень забезпеченості потреби</t>
  </si>
  <si>
    <t>кількість стоматологічних послуг, які надані за рахунок коштів ВМТГ</t>
  </si>
  <si>
    <t>середні видатки на 1-у стоматологічну послугу</t>
  </si>
  <si>
    <t>грн/місяць</t>
  </si>
  <si>
    <t>рівень забезпеченості потреби</t>
  </si>
  <si>
    <t>(підпис)</t>
  </si>
  <si>
    <t>(Власне ім’я, ПРІЗВИЩЕ)</t>
  </si>
  <si>
    <t xml:space="preserve"> ПОГОДЖЕНО: </t>
  </si>
  <si>
    <t>Дата погодження</t>
  </si>
  <si>
    <t>М.П.</t>
  </si>
  <si>
    <t>Рішення міської ради від 20.12.2024р. №2621 "Про бюджет Вінницької міської територіальної громади на 2025 рік"</t>
  </si>
  <si>
    <t>Програма "Здоров'я вінничан на 2022-2025 роки"</t>
  </si>
  <si>
    <t>більше в 7 разів</t>
  </si>
  <si>
    <t>в розр по бюджж</t>
  </si>
  <si>
    <t>більше в 3,6 рази</t>
  </si>
  <si>
    <t>Відшкодування втрат МКП "Медичний стоматологічний центр" за надану стоматологічну допомогу та зубопротезування окремих категорій осіб, які захищають / захищали незалежність, суверенітет та територіальну цілісність України</t>
  </si>
  <si>
    <t>Створення та забезпечення роботи мобільного додатку "Особистий кабінет пацієнта"</t>
  </si>
  <si>
    <t>Рішення міської ради від 20.12.2024р. №2621 "Про бюджет Вінницької міської територіальної громади на 2025 рік" (зі змінами)</t>
  </si>
  <si>
    <t>грн</t>
  </si>
  <si>
    <t>кількість мешканців ВМТГ, які зареєстровані користувачами мобільного додатку</t>
  </si>
  <si>
    <t>середні видатки на 1-го мешканця, який зареєстрований користувачем мобільного додатку</t>
  </si>
  <si>
    <t>кількість стоматологічних послуг та послуг зубопротезування, які відшкодовані за рахунок коштів ВМТГ</t>
  </si>
  <si>
    <t>середні видатки на 1-у послугу</t>
  </si>
  <si>
    <t>Зміцнення та поліпшення здоров'я населення шляхом забезпечення потреб населення у лікарських засобах, технічних засобах та виробах медичного призначення; забезпечення військовослужбовців Збройних сил України, Національної гвардії України та  інших військових формувань безкоштовною виїзною медичною стоматологічною допомогою, відшкодування втрат МКП "Медичний стоматологічний центр" за надану стоматологічну допомогу та зубопротезування окремих категорій осіб, які захищають / захищали незалежність, суверенітет та територіальну цілісність України, забезпечення доступу пацієнтів до даних особистої Електронної медичної картки, та можливість створення електронного запису до медичних установ міста</t>
  </si>
  <si>
    <t xml:space="preserve">від </t>
  </si>
  <si>
    <t>Обсяг бюджетних призначень/бюджетних асигнувань  -   42 590 000 гривень, у тому числі загального фонду -  42 590 000 гривень та спеціального фонду - 0 гривень</t>
  </si>
  <si>
    <t>Програма підтримки Захисників і Захисниць України, членів їх родин та родин загиблих (померлих), безвісти зниклих за особливих обставин Захисників та Захисниць України на 2023-2026 роки», яка затверджена рішенням міської ради від 24.02.2023 №1486 (зі змінами)</t>
  </si>
  <si>
    <t xml:space="preserve">динаміка кількості осіб, яким виписано безкоштовно або на пільгових умовах лікарські засоби за рецептами лікарів за рахунок коштів бюджету ВМТГ, в порівнянні з попереднім роком </t>
  </si>
  <si>
    <t>Директор департаменту охорони здоров'я міської ради</t>
  </si>
  <si>
    <t>Олександр ШИШ</t>
  </si>
  <si>
    <t>Директор департаменту фiнансiв міської ради</t>
  </si>
  <si>
    <t>Антоніна ЛЕСЬ</t>
  </si>
  <si>
    <t>Бюджетний Кодекс України      
Закон України "Про Державний бюджет України на 2025 рік"      
Наказ Міністерства фінансів України від 20.09.2017 року № 793 "Про затвердження складових Програмної класифікації видатків та кредитування місцевого бюджету" (зі змінами)      
Наказ Міністерства фінансів України від 26.08.2014 року № 836 "Про деякі питання запровадження програмно-цільового методу складання та виконання місцевих бюджетів" (зі змінами) 
Наказ Міністерства фінансів та Міністерства охорони здоров'я України від 26.05 2010 року № 283/437 "Про затвердження Типового переліку бюджетних програм та результативних показників їх виконання для місцевих бюджетів у галузі "Охорона здоров'я" (зі змінами)      
Рішення Вінницької міської ради від 20.12.2024р. №2621 «Про бюджет Вінницької міської територіальної громади на 2025 рік» (зі змінами від 27.06.2025р. №2951, від 22.08.2025р. №3006)
Програма "Здоров'я вінничан на 2022-2025 роки", яка затверджена рішенням Вінницької міської ради від 24.12.2021 року №758 (зі змінами)
Програма заходів забезпечення обороноздатності військових частин та інших військових формувань Вінницького гарнізону, територіальної оборони та мобілізаційної підготовки на території Вінницької міської територіальної громади на 2021-2025 роки, яка затверджена рішенням міської ради від 24.12.2020 року №111 (зі змінами)
Програма підтримки Захисників і Захисниць України, членів їх родин та родин загиблих (померлих), безвісти зниклих за особливих обставин Захисників та Захисниць України на 2023-2026 роки», яка затверджена рішенням міської ради від 24.02.2023 №1486 (зі змінами)</t>
  </si>
</sst>
</file>

<file path=xl/styles.xml><?xml version="1.0" encoding="utf-8"?>
<styleSheet xmlns="http://schemas.openxmlformats.org/spreadsheetml/2006/main">
  <numFmts count="6">
    <numFmt numFmtId="164" formatCode="0000000"/>
    <numFmt numFmtId="165" formatCode="00000000&quot;    &quot;"/>
    <numFmt numFmtId="166" formatCode="0000000&quot;  &quot;"/>
    <numFmt numFmtId="167" formatCode="0000&quot;    &quot;"/>
    <numFmt numFmtId="168" formatCode="0000000000"/>
    <numFmt numFmtId="169" formatCode="0.0"/>
  </numFmts>
  <fonts count="15">
    <font>
      <sz val="8"/>
      <name val="Arial"/>
    </font>
    <font>
      <sz val="8"/>
      <color rgb="FF000000"/>
      <name val="Arial"/>
      <family val="2"/>
    </font>
    <font>
      <sz val="7"/>
      <color rgb="FF000000"/>
      <name val="Arial"/>
      <family val="2"/>
      <charset val="204"/>
    </font>
    <font>
      <b/>
      <sz val="10"/>
      <color rgb="FF000000"/>
      <name val="Arial"/>
      <family val="2"/>
      <charset val="204"/>
    </font>
    <font>
      <sz val="10"/>
      <color rgb="FF000000"/>
      <name val="Arial"/>
      <family val="2"/>
      <charset val="204"/>
    </font>
    <font>
      <sz val="6"/>
      <color rgb="FF000000"/>
      <name val="Arial"/>
      <family val="2"/>
      <charset val="204"/>
    </font>
    <font>
      <b/>
      <sz val="12"/>
      <color rgb="FF000000"/>
      <name val="Arial"/>
      <family val="2"/>
      <charset val="204"/>
    </font>
    <font>
      <b/>
      <i/>
      <sz val="12"/>
      <color rgb="FF000000"/>
      <name val="Arial"/>
      <family val="2"/>
      <charset val="204"/>
    </font>
    <font>
      <b/>
      <sz val="8"/>
      <color rgb="FF000000"/>
      <name val="Arial"/>
      <family val="2"/>
      <charset val="204"/>
    </font>
    <font>
      <b/>
      <sz val="9"/>
      <color rgb="FF000000"/>
      <name val="Arial"/>
      <family val="2"/>
      <charset val="204"/>
    </font>
    <font>
      <sz val="8"/>
      <color rgb="FF000000"/>
      <name val="Arial"/>
      <family val="2"/>
      <charset val="204"/>
    </font>
    <font>
      <sz val="9"/>
      <color rgb="FF000000"/>
      <name val="Arial"/>
      <family val="2"/>
      <charset val="204"/>
    </font>
    <font>
      <sz val="8"/>
      <color indexed="8"/>
      <name val="Arial"/>
      <family val="2"/>
      <charset val="204"/>
    </font>
    <font>
      <sz val="8"/>
      <name val="Times New Roman"/>
      <family val="1"/>
      <charset val="204"/>
    </font>
    <font>
      <sz val="6"/>
      <color rgb="FF000000"/>
      <name val="Arial"/>
      <family val="2"/>
    </font>
  </fonts>
  <fills count="6">
    <fill>
      <patternFill patternType="none"/>
    </fill>
    <fill>
      <patternFill patternType="gray125"/>
    </fill>
    <fill>
      <patternFill patternType="solid">
        <fgColor rgb="FFFFFFFF"/>
        <bgColor auto="1"/>
      </patternFill>
    </fill>
    <fill>
      <patternFill patternType="solid">
        <fgColor theme="6" tint="0.79998168889431442"/>
        <bgColor indexed="64"/>
      </patternFill>
    </fill>
    <fill>
      <patternFill patternType="solid">
        <fgColor theme="0"/>
        <bgColor indexed="64"/>
      </patternFill>
    </fill>
    <fill>
      <patternFill patternType="solid">
        <fgColor indexed="9"/>
        <bgColor indexed="64"/>
      </patternFill>
    </fill>
  </fills>
  <borders count="34">
    <border>
      <left/>
      <right/>
      <top/>
      <bottom/>
      <diagonal/>
    </border>
    <border>
      <left/>
      <right/>
      <top/>
      <bottom style="thin">
        <color rgb="FF000000"/>
      </bottom>
      <diagonal/>
    </border>
    <border>
      <left/>
      <right/>
      <top style="thin">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top/>
      <bottom style="medium">
        <color rgb="FF000000"/>
      </bottom>
      <diagonal/>
    </border>
    <border>
      <left/>
      <right style="thin">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top/>
      <bottom style="medium">
        <color rgb="FF000000"/>
      </bottom>
      <diagonal/>
    </border>
    <border>
      <left/>
      <right/>
      <top/>
      <bottom style="medium">
        <color rgb="FF000000"/>
      </bottom>
      <diagonal/>
    </border>
    <border>
      <left style="thin">
        <color rgb="FF000000"/>
      </left>
      <right/>
      <top style="medium">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medium">
        <color rgb="FF000000"/>
      </top>
      <bottom/>
      <diagonal/>
    </border>
    <border>
      <left/>
      <right style="medium">
        <color rgb="FF000000"/>
      </right>
      <top/>
      <bottom style="medium">
        <color rgb="FF000000"/>
      </bottom>
      <diagonal/>
    </border>
    <border>
      <left style="thin">
        <color rgb="FF000000"/>
      </left>
      <right style="medium">
        <color rgb="FF000000"/>
      </right>
      <top style="medium">
        <color rgb="FF000000"/>
      </top>
      <bottom/>
      <diagonal/>
    </border>
    <border>
      <left style="thin">
        <color rgb="FF000000"/>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style="thin">
        <color rgb="FF000000"/>
      </bottom>
      <diagonal/>
    </border>
    <border>
      <left/>
      <right/>
      <top style="thin">
        <color indexed="64"/>
      </top>
      <bottom style="thin">
        <color indexed="64"/>
      </bottom>
      <diagonal/>
    </border>
  </borders>
  <cellStyleXfs count="1">
    <xf numFmtId="0" fontId="0" fillId="0" borderId="0"/>
  </cellStyleXfs>
  <cellXfs count="140">
    <xf numFmtId="0" fontId="0" fillId="0" borderId="0" xfId="0"/>
    <xf numFmtId="0" fontId="1" fillId="2" borderId="0" xfId="0" applyFont="1" applyFill="1" applyAlignment="1">
      <alignment horizontal="left"/>
    </xf>
    <xf numFmtId="0" fontId="8" fillId="2" borderId="0" xfId="0" applyFont="1" applyFill="1" applyAlignment="1">
      <alignment horizontal="left"/>
    </xf>
    <xf numFmtId="0" fontId="1" fillId="2" borderId="0" xfId="0" applyFont="1" applyFill="1" applyAlignment="1">
      <alignment horizontal="left" wrapText="1"/>
    </xf>
    <xf numFmtId="0" fontId="8" fillId="2" borderId="0" xfId="0" applyFont="1" applyFill="1" applyAlignment="1">
      <alignment horizontal="left" wrapText="1"/>
    </xf>
    <xf numFmtId="0" fontId="8" fillId="2" borderId="0" xfId="0" applyFont="1" applyFill="1" applyAlignment="1">
      <alignment horizontal="left" vertical="top"/>
    </xf>
    <xf numFmtId="1" fontId="8" fillId="2" borderId="18" xfId="0" applyNumberFormat="1" applyFont="1" applyFill="1" applyBorder="1" applyAlignment="1">
      <alignment horizontal="center"/>
    </xf>
    <xf numFmtId="0" fontId="8" fillId="2" borderId="0" xfId="0" applyFont="1" applyFill="1" applyAlignment="1">
      <alignment horizontal="center"/>
    </xf>
    <xf numFmtId="0" fontId="9" fillId="2" borderId="18" xfId="0" applyFont="1" applyFill="1" applyBorder="1" applyAlignment="1">
      <alignment horizontal="center" vertical="center" wrapText="1"/>
    </xf>
    <xf numFmtId="0" fontId="1" fillId="2" borderId="0" xfId="0" applyFont="1" applyFill="1" applyAlignment="1">
      <alignment horizontal="left" vertical="center"/>
    </xf>
    <xf numFmtId="0" fontId="1" fillId="2" borderId="5" xfId="0" applyFont="1" applyFill="1" applyBorder="1" applyAlignment="1">
      <alignment horizontal="center" vertical="center" wrapText="1"/>
    </xf>
    <xf numFmtId="0" fontId="1" fillId="2" borderId="1" xfId="0" applyFont="1" applyFill="1" applyBorder="1" applyAlignment="1">
      <alignment horizontal="center" vertical="top"/>
    </xf>
    <xf numFmtId="0" fontId="1" fillId="2" borderId="1" xfId="0" applyFont="1" applyFill="1" applyBorder="1" applyAlignment="1">
      <alignment horizontal="left"/>
    </xf>
    <xf numFmtId="0" fontId="9" fillId="2" borderId="0" xfId="0" applyFont="1" applyFill="1" applyAlignment="1">
      <alignment horizontal="left"/>
    </xf>
    <xf numFmtId="0" fontId="5" fillId="2" borderId="0" xfId="0" applyFont="1" applyFill="1" applyAlignment="1">
      <alignment horizontal="left"/>
    </xf>
    <xf numFmtId="1" fontId="1" fillId="2" borderId="0" xfId="0" applyNumberFormat="1" applyFont="1" applyFill="1" applyAlignment="1">
      <alignment horizontal="right"/>
    </xf>
    <xf numFmtId="0" fontId="1" fillId="3" borderId="0" xfId="0" applyFont="1" applyFill="1" applyAlignment="1">
      <alignment horizontal="left" vertical="center"/>
    </xf>
    <xf numFmtId="0" fontId="1" fillId="4" borderId="5" xfId="0" applyFont="1" applyFill="1" applyBorder="1" applyAlignment="1">
      <alignment horizontal="center" vertical="center" wrapText="1"/>
    </xf>
    <xf numFmtId="0" fontId="1" fillId="4" borderId="0" xfId="0" applyFont="1" applyFill="1" applyAlignment="1">
      <alignment horizontal="left" vertical="center"/>
    </xf>
    <xf numFmtId="0" fontId="1" fillId="2" borderId="0" xfId="0" applyFont="1" applyFill="1" applyAlignment="1">
      <alignment horizontal="left"/>
    </xf>
    <xf numFmtId="0" fontId="1" fillId="2" borderId="0" xfId="0" applyFont="1" applyFill="1" applyAlignment="1">
      <alignment horizontal="left" wrapText="1"/>
    </xf>
    <xf numFmtId="0" fontId="1" fillId="2" borderId="0" xfId="0" applyFont="1" applyFill="1" applyBorder="1" applyAlignment="1">
      <alignment horizontal="left" vertical="center"/>
    </xf>
    <xf numFmtId="0" fontId="1" fillId="2" borderId="0" xfId="0" applyFont="1" applyFill="1" applyBorder="1" applyAlignment="1">
      <alignment horizontal="left" vertical="center" wrapText="1"/>
    </xf>
    <xf numFmtId="0" fontId="1" fillId="2" borderId="0" xfId="0" applyFont="1" applyFill="1" applyBorder="1" applyAlignment="1">
      <alignment horizontal="center" vertical="center" wrapText="1"/>
    </xf>
    <xf numFmtId="0" fontId="10" fillId="2" borderId="0" xfId="0" applyFont="1" applyFill="1" applyBorder="1" applyAlignment="1">
      <alignment horizontal="left" vertical="center" wrapText="1"/>
    </xf>
    <xf numFmtId="1" fontId="10" fillId="2" borderId="0" xfId="0" applyNumberFormat="1" applyFont="1" applyFill="1" applyBorder="1" applyAlignment="1">
      <alignment horizontal="right" vertical="center" wrapText="1"/>
    </xf>
    <xf numFmtId="0" fontId="10" fillId="2" borderId="0" xfId="0" applyFont="1" applyFill="1" applyBorder="1" applyAlignment="1">
      <alignment horizontal="right" vertical="center" wrapText="1"/>
    </xf>
    <xf numFmtId="0" fontId="8" fillId="4" borderId="0" xfId="0" applyFont="1" applyFill="1" applyAlignment="1">
      <alignment horizontal="left"/>
    </xf>
    <xf numFmtId="0" fontId="1" fillId="2" borderId="0" xfId="0" applyFont="1" applyFill="1" applyAlignment="1">
      <alignment horizontal="left"/>
    </xf>
    <xf numFmtId="0" fontId="8" fillId="2" borderId="0" xfId="0" applyFont="1" applyFill="1" applyAlignment="1">
      <alignment horizontal="left"/>
    </xf>
    <xf numFmtId="0" fontId="8" fillId="2" borderId="0" xfId="0" applyFont="1" applyFill="1" applyAlignment="1">
      <alignment horizontal="left" wrapText="1"/>
    </xf>
    <xf numFmtId="3" fontId="14" fillId="2" borderId="0" xfId="0" applyNumberFormat="1" applyFont="1" applyFill="1" applyAlignment="1">
      <alignment horizontal="right" vertical="center"/>
    </xf>
    <xf numFmtId="3" fontId="1" fillId="2" borderId="0" xfId="0" applyNumberFormat="1" applyFont="1" applyFill="1" applyAlignment="1">
      <alignment horizontal="right"/>
    </xf>
    <xf numFmtId="0" fontId="1" fillId="2" borderId="5" xfId="0" applyFont="1" applyFill="1" applyBorder="1" applyAlignment="1">
      <alignment horizontal="left" vertical="center"/>
    </xf>
    <xf numFmtId="0" fontId="1" fillId="2" borderId="5" xfId="0" applyFont="1" applyFill="1" applyBorder="1" applyAlignment="1">
      <alignment horizontal="left" vertical="center" wrapText="1"/>
    </xf>
    <xf numFmtId="0" fontId="10" fillId="2" borderId="5" xfId="0" applyFont="1" applyFill="1" applyBorder="1" applyAlignment="1">
      <alignment horizontal="left" vertical="center" wrapText="1"/>
    </xf>
    <xf numFmtId="169" fontId="10" fillId="2" borderId="5" xfId="0" applyNumberFormat="1" applyFont="1" applyFill="1" applyBorder="1" applyAlignment="1">
      <alignment horizontal="right" vertical="center" wrapText="1"/>
    </xf>
    <xf numFmtId="1" fontId="1" fillId="2" borderId="5" xfId="0" applyNumberFormat="1" applyFont="1" applyFill="1" applyBorder="1" applyAlignment="1">
      <alignment horizontal="right" vertical="center" wrapText="1"/>
    </xf>
    <xf numFmtId="0" fontId="8" fillId="2" borderId="5" xfId="0" applyFont="1" applyFill="1" applyBorder="1" applyAlignment="1">
      <alignment horizontal="left" vertical="center"/>
    </xf>
    <xf numFmtId="1" fontId="10" fillId="2" borderId="5" xfId="0" applyNumberFormat="1" applyFont="1" applyFill="1" applyBorder="1" applyAlignment="1">
      <alignment horizontal="right" vertical="center" wrapText="1"/>
    </xf>
    <xf numFmtId="0" fontId="10" fillId="2" borderId="5" xfId="0" applyFont="1" applyFill="1" applyBorder="1" applyAlignment="1">
      <alignment horizontal="right" vertical="center" wrapText="1"/>
    </xf>
    <xf numFmtId="3" fontId="10" fillId="2" borderId="5" xfId="0" applyNumberFormat="1" applyFont="1" applyFill="1" applyBorder="1" applyAlignment="1">
      <alignment horizontal="right" vertical="center" wrapText="1"/>
    </xf>
    <xf numFmtId="1" fontId="8" fillId="3" borderId="19" xfId="0" applyNumberFormat="1" applyFont="1" applyFill="1" applyBorder="1" applyAlignment="1">
      <alignment horizontal="center" vertical="center"/>
    </xf>
    <xf numFmtId="1" fontId="8" fillId="3" borderId="26" xfId="0" applyNumberFormat="1" applyFont="1" applyFill="1" applyBorder="1" applyAlignment="1">
      <alignment horizontal="center" vertical="center"/>
    </xf>
    <xf numFmtId="0" fontId="8" fillId="3" borderId="5" xfId="0" applyFont="1" applyFill="1" applyBorder="1" applyAlignment="1">
      <alignment horizontal="left" vertical="center" wrapText="1"/>
    </xf>
    <xf numFmtId="0" fontId="1" fillId="4" borderId="5"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1" fillId="2" borderId="32" xfId="0" applyFont="1" applyFill="1" applyBorder="1" applyAlignment="1">
      <alignment horizontal="left" vertical="center" wrapText="1"/>
    </xf>
    <xf numFmtId="0" fontId="1" fillId="2" borderId="26" xfId="0" applyFont="1" applyFill="1" applyBorder="1" applyAlignment="1">
      <alignment horizontal="left" vertical="center" wrapText="1"/>
    </xf>
    <xf numFmtId="0" fontId="2" fillId="2" borderId="0" xfId="0" applyFont="1" applyFill="1" applyAlignment="1">
      <alignment horizontal="right"/>
    </xf>
    <xf numFmtId="0" fontId="2" fillId="2" borderId="0" xfId="0" applyFont="1" applyFill="1" applyAlignment="1">
      <alignment horizontal="left" wrapText="1"/>
    </xf>
    <xf numFmtId="0" fontId="3" fillId="2" borderId="0" xfId="0" applyFont="1" applyFill="1" applyAlignment="1">
      <alignment horizontal="left"/>
    </xf>
    <xf numFmtId="0" fontId="3" fillId="2" borderId="0" xfId="0" applyFont="1" applyFill="1" applyAlignment="1">
      <alignment horizontal="left" wrapText="1"/>
    </xf>
    <xf numFmtId="0" fontId="5" fillId="2" borderId="0" xfId="0" applyFont="1" applyFill="1" applyAlignment="1">
      <alignment horizontal="center" vertical="top"/>
    </xf>
    <xf numFmtId="0" fontId="4" fillId="2" borderId="1" xfId="0" applyFont="1" applyFill="1" applyBorder="1" applyAlignment="1">
      <alignment horizontal="left" vertical="top"/>
    </xf>
    <xf numFmtId="0" fontId="4" fillId="2" borderId="1" xfId="0" applyFont="1" applyFill="1" applyBorder="1" applyAlignment="1">
      <alignment horizontal="left"/>
    </xf>
    <xf numFmtId="0" fontId="11" fillId="2" borderId="0" xfId="0" applyFont="1" applyFill="1" applyAlignment="1">
      <alignment horizontal="left" wrapText="1"/>
    </xf>
    <xf numFmtId="0" fontId="6" fillId="2" borderId="0" xfId="0" applyFont="1" applyFill="1" applyAlignment="1">
      <alignment horizontal="center" wrapText="1"/>
    </xf>
    <xf numFmtId="0" fontId="7" fillId="2" borderId="0" xfId="0" applyFont="1" applyFill="1" applyAlignment="1">
      <alignment horizontal="center"/>
    </xf>
    <xf numFmtId="164" fontId="8" fillId="2" borderId="0" xfId="0" applyNumberFormat="1" applyFont="1" applyFill="1" applyAlignment="1">
      <alignment horizontal="center" wrapText="1"/>
    </xf>
    <xf numFmtId="0" fontId="8" fillId="2" borderId="1" xfId="0" applyFont="1" applyFill="1" applyBorder="1" applyAlignment="1">
      <alignment horizontal="center" wrapText="1"/>
    </xf>
    <xf numFmtId="165" fontId="8" fillId="2" borderId="1" xfId="0" applyNumberFormat="1" applyFont="1" applyFill="1" applyBorder="1" applyAlignment="1">
      <alignment horizontal="center" wrapText="1"/>
    </xf>
    <xf numFmtId="0" fontId="1" fillId="2" borderId="2" xfId="0" applyFont="1" applyFill="1" applyBorder="1" applyAlignment="1">
      <alignment horizontal="center" vertical="top" wrapText="1"/>
    </xf>
    <xf numFmtId="0" fontId="1" fillId="2" borderId="0" xfId="0" applyFont="1" applyFill="1" applyAlignment="1">
      <alignment horizontal="center" vertical="top"/>
    </xf>
    <xf numFmtId="166" fontId="8" fillId="2" borderId="0" xfId="0" applyNumberFormat="1" applyFont="1" applyFill="1" applyAlignment="1">
      <alignment horizontal="center" wrapText="1"/>
    </xf>
    <xf numFmtId="1" fontId="8" fillId="2" borderId="1" xfId="0" applyNumberFormat="1" applyFont="1" applyFill="1" applyBorder="1" applyAlignment="1">
      <alignment horizontal="center" wrapText="1"/>
    </xf>
    <xf numFmtId="167" fontId="8" fillId="2" borderId="1" xfId="0" applyNumberFormat="1" applyFont="1" applyFill="1" applyBorder="1" applyAlignment="1">
      <alignment horizontal="center" wrapText="1"/>
    </xf>
    <xf numFmtId="168" fontId="8" fillId="2" borderId="1" xfId="0" applyNumberFormat="1" applyFont="1" applyFill="1" applyBorder="1" applyAlignment="1">
      <alignment horizontal="center" wrapText="1"/>
    </xf>
    <xf numFmtId="0" fontId="1" fillId="2" borderId="0" xfId="0" applyFont="1" applyFill="1" applyAlignment="1">
      <alignment horizontal="center" vertical="top" wrapText="1"/>
    </xf>
    <xf numFmtId="0" fontId="8" fillId="2" borderId="0" xfId="0" applyFont="1" applyFill="1" applyAlignment="1">
      <alignment horizontal="left" wrapText="1"/>
    </xf>
    <xf numFmtId="0" fontId="8" fillId="2" borderId="0" xfId="0" applyFont="1" applyFill="1" applyAlignment="1">
      <alignment horizontal="left" vertical="top" wrapText="1"/>
    </xf>
    <xf numFmtId="0" fontId="1" fillId="2" borderId="0" xfId="0" applyFont="1" applyFill="1" applyAlignment="1">
      <alignment horizontal="left" wrapText="1"/>
    </xf>
    <xf numFmtId="0" fontId="8" fillId="2" borderId="3" xfId="0" applyFont="1" applyFill="1" applyBorder="1" applyAlignment="1">
      <alignment horizontal="left"/>
    </xf>
    <xf numFmtId="0" fontId="8" fillId="2" borderId="4" xfId="0" applyFont="1" applyFill="1" applyBorder="1" applyAlignment="1">
      <alignment horizontal="center"/>
    </xf>
    <xf numFmtId="1" fontId="1" fillId="2" borderId="5" xfId="0" applyNumberFormat="1" applyFont="1" applyFill="1" applyBorder="1" applyAlignment="1">
      <alignment horizontal="center" wrapText="1"/>
    </xf>
    <xf numFmtId="0" fontId="1" fillId="2" borderId="5" xfId="0" applyFont="1" applyFill="1" applyBorder="1" applyAlignment="1">
      <alignment horizontal="left" wrapText="1"/>
    </xf>
    <xf numFmtId="0" fontId="8" fillId="2" borderId="0" xfId="0" applyFont="1" applyFill="1" applyAlignment="1">
      <alignment horizontal="left"/>
    </xf>
    <xf numFmtId="0" fontId="1" fillId="4" borderId="0" xfId="0" applyFont="1" applyFill="1" applyAlignment="1">
      <alignment horizontal="left" wrapText="1"/>
    </xf>
    <xf numFmtId="1" fontId="1" fillId="2" borderId="29" xfId="0" applyNumberFormat="1" applyFont="1" applyFill="1" applyBorder="1" applyAlignment="1">
      <alignment horizontal="center" wrapText="1"/>
    </xf>
    <xf numFmtId="0" fontId="1" fillId="2" borderId="29" xfId="0" applyFont="1" applyFill="1" applyBorder="1" applyAlignment="1">
      <alignment horizontal="left" wrapText="1"/>
    </xf>
    <xf numFmtId="0" fontId="8" fillId="2" borderId="8"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6"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5" xfId="0" applyFont="1" applyFill="1" applyBorder="1" applyAlignment="1">
      <alignment horizontal="center" vertical="center"/>
    </xf>
    <xf numFmtId="0" fontId="12" fillId="4" borderId="28" xfId="0" applyNumberFormat="1" applyFont="1" applyFill="1" applyBorder="1" applyAlignment="1">
      <alignment vertical="center" wrapText="1"/>
    </xf>
    <xf numFmtId="1" fontId="1" fillId="2" borderId="30" xfId="0" applyNumberFormat="1" applyFont="1" applyFill="1" applyBorder="1" applyAlignment="1">
      <alignment horizontal="center" wrapText="1"/>
    </xf>
    <xf numFmtId="1" fontId="1" fillId="2" borderId="31" xfId="0" applyNumberFormat="1" applyFont="1" applyFill="1" applyBorder="1" applyAlignment="1">
      <alignment horizontal="center" wrapText="1"/>
    </xf>
    <xf numFmtId="0" fontId="12" fillId="4" borderId="27" xfId="0" applyNumberFormat="1" applyFont="1" applyFill="1" applyBorder="1" applyAlignment="1">
      <alignment vertical="center" wrapText="1"/>
    </xf>
    <xf numFmtId="1" fontId="8" fillId="2" borderId="3" xfId="0" applyNumberFormat="1" applyFont="1" applyFill="1" applyBorder="1" applyAlignment="1">
      <alignment horizontal="center"/>
    </xf>
    <xf numFmtId="1" fontId="8" fillId="2" borderId="17" xfId="0" applyNumberFormat="1" applyFont="1" applyFill="1" applyBorder="1" applyAlignment="1">
      <alignment horizontal="center"/>
    </xf>
    <xf numFmtId="1" fontId="8" fillId="2" borderId="18" xfId="0" applyNumberFormat="1" applyFont="1" applyFill="1" applyBorder="1" applyAlignment="1">
      <alignment horizontal="center"/>
    </xf>
    <xf numFmtId="1" fontId="8" fillId="2" borderId="4" xfId="0" applyNumberFormat="1" applyFont="1" applyFill="1" applyBorder="1" applyAlignment="1">
      <alignment horizontal="center"/>
    </xf>
    <xf numFmtId="1" fontId="1" fillId="2" borderId="5" xfId="0" applyNumberFormat="1" applyFont="1" applyFill="1" applyBorder="1" applyAlignment="1">
      <alignment horizontal="center" vertical="center" wrapText="1"/>
    </xf>
    <xf numFmtId="3" fontId="1" fillId="2" borderId="5" xfId="0" applyNumberFormat="1" applyFont="1" applyFill="1" applyBorder="1" applyAlignment="1">
      <alignment horizontal="right" vertical="center" wrapText="1"/>
    </xf>
    <xf numFmtId="0" fontId="1" fillId="2" borderId="5" xfId="0" applyFont="1" applyFill="1" applyBorder="1" applyAlignment="1">
      <alignment horizontal="right" vertical="center" wrapText="1"/>
    </xf>
    <xf numFmtId="0" fontId="8" fillId="2" borderId="19" xfId="0" applyFont="1" applyFill="1" applyBorder="1" applyAlignment="1">
      <alignment horizontal="right" vertical="center" wrapText="1"/>
    </xf>
    <xf numFmtId="3" fontId="8" fillId="2" borderId="19" xfId="0" applyNumberFormat="1" applyFont="1" applyFill="1" applyBorder="1" applyAlignment="1">
      <alignment horizontal="right" vertical="center" wrapText="1"/>
    </xf>
    <xf numFmtId="0" fontId="8" fillId="2" borderId="20" xfId="0" applyFont="1" applyFill="1" applyBorder="1" applyAlignment="1">
      <alignment horizontal="center"/>
    </xf>
    <xf numFmtId="0" fontId="8" fillId="2" borderId="21" xfId="0" applyFont="1" applyFill="1" applyBorder="1" applyAlignment="1">
      <alignment horizontal="center"/>
    </xf>
    <xf numFmtId="0" fontId="8" fillId="2" borderId="22" xfId="0" applyFont="1" applyFill="1" applyBorder="1" applyAlignment="1">
      <alignment horizontal="center"/>
    </xf>
    <xf numFmtId="0" fontId="1" fillId="4" borderId="19" xfId="0" applyFont="1" applyFill="1" applyBorder="1" applyAlignment="1">
      <alignment horizontal="left" vertical="center" wrapText="1"/>
    </xf>
    <xf numFmtId="0" fontId="1" fillId="2" borderId="19" xfId="0" applyFont="1" applyFill="1" applyBorder="1" applyAlignment="1">
      <alignment horizontal="right" vertical="center" wrapText="1"/>
    </xf>
    <xf numFmtId="0" fontId="1" fillId="2" borderId="5" xfId="0" applyFont="1" applyFill="1" applyBorder="1" applyAlignment="1">
      <alignment horizontal="left"/>
    </xf>
    <xf numFmtId="3" fontId="8" fillId="2" borderId="5" xfId="0" applyNumberFormat="1" applyFont="1" applyFill="1" applyBorder="1" applyAlignment="1">
      <alignment horizontal="right" vertical="center" wrapText="1"/>
    </xf>
    <xf numFmtId="0" fontId="9" fillId="2" borderId="3"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8" fillId="2" borderId="18" xfId="0" applyFont="1" applyFill="1" applyBorder="1" applyAlignment="1">
      <alignment horizontal="center" vertical="center"/>
    </xf>
    <xf numFmtId="0" fontId="9" fillId="2" borderId="4" xfId="0" applyFont="1" applyFill="1" applyBorder="1" applyAlignment="1">
      <alignment horizontal="center" vertical="center"/>
    </xf>
    <xf numFmtId="1" fontId="8" fillId="2" borderId="23" xfId="0" applyNumberFormat="1" applyFont="1" applyFill="1" applyBorder="1" applyAlignment="1">
      <alignment horizontal="center"/>
    </xf>
    <xf numFmtId="1" fontId="8" fillId="3" borderId="24" xfId="0" applyNumberFormat="1" applyFont="1" applyFill="1" applyBorder="1" applyAlignment="1">
      <alignment horizontal="center" vertical="center"/>
    </xf>
    <xf numFmtId="1" fontId="8" fillId="3" borderId="25" xfId="0" applyNumberFormat="1" applyFont="1" applyFill="1" applyBorder="1" applyAlignment="1">
      <alignment horizontal="center" vertical="center"/>
    </xf>
    <xf numFmtId="0" fontId="10" fillId="4" borderId="5" xfId="0" applyFont="1" applyFill="1" applyBorder="1" applyAlignment="1">
      <alignment horizontal="left" vertical="center" wrapText="1"/>
    </xf>
    <xf numFmtId="1" fontId="10" fillId="4" borderId="5" xfId="0" applyNumberFormat="1" applyFont="1" applyFill="1" applyBorder="1" applyAlignment="1">
      <alignment horizontal="right" vertical="center" wrapText="1"/>
    </xf>
    <xf numFmtId="0" fontId="10" fillId="4" borderId="5" xfId="0" applyFont="1" applyFill="1" applyBorder="1" applyAlignment="1">
      <alignment horizontal="right" vertical="center" wrapText="1"/>
    </xf>
    <xf numFmtId="0" fontId="8" fillId="4" borderId="5" xfId="0" applyFont="1" applyFill="1" applyBorder="1" applyAlignment="1">
      <alignment horizontal="left" vertical="center"/>
    </xf>
    <xf numFmtId="3" fontId="10" fillId="4" borderId="5" xfId="0" applyNumberFormat="1" applyFont="1" applyFill="1" applyBorder="1" applyAlignment="1">
      <alignment horizontal="right" vertical="center" wrapText="1"/>
    </xf>
    <xf numFmtId="169" fontId="10" fillId="4" borderId="5" xfId="0" applyNumberFormat="1" applyFont="1" applyFill="1" applyBorder="1" applyAlignment="1">
      <alignment horizontal="right" vertical="center" wrapText="1"/>
    </xf>
    <xf numFmtId="0" fontId="13" fillId="5" borderId="30" xfId="0" applyFont="1" applyFill="1" applyBorder="1" applyAlignment="1">
      <alignment horizontal="left" vertical="center" wrapText="1"/>
    </xf>
    <xf numFmtId="0" fontId="13" fillId="5" borderId="33" xfId="0" applyFont="1" applyFill="1" applyBorder="1" applyAlignment="1">
      <alignment horizontal="left" vertical="center" wrapText="1"/>
    </xf>
    <xf numFmtId="0" fontId="13" fillId="5" borderId="31" xfId="0" applyFont="1" applyFill="1" applyBorder="1" applyAlignment="1">
      <alignment horizontal="left" vertical="center" wrapText="1"/>
    </xf>
    <xf numFmtId="0" fontId="1" fillId="4" borderId="5" xfId="0" applyFont="1" applyFill="1" applyBorder="1" applyAlignment="1">
      <alignment horizontal="left" vertical="center"/>
    </xf>
    <xf numFmtId="1" fontId="1" fillId="4" borderId="5" xfId="0" applyNumberFormat="1" applyFont="1" applyFill="1" applyBorder="1" applyAlignment="1">
      <alignment horizontal="right" vertical="center" wrapText="1"/>
    </xf>
    <xf numFmtId="0" fontId="9" fillId="2" borderId="0" xfId="0" applyFont="1" applyFill="1" applyAlignment="1">
      <alignment horizontal="left"/>
    </xf>
    <xf numFmtId="0" fontId="11" fillId="2" borderId="0" xfId="0" applyFont="1" applyFill="1" applyAlignment="1">
      <alignment horizontal="left"/>
    </xf>
    <xf numFmtId="0" fontId="5" fillId="2" borderId="0" xfId="0" applyFont="1" applyFill="1" applyAlignment="1">
      <alignment horizontal="left"/>
    </xf>
    <xf numFmtId="0" fontId="1" fillId="2" borderId="0" xfId="0" applyFont="1" applyFill="1" applyAlignment="1">
      <alignment horizontal="left"/>
    </xf>
    <xf numFmtId="0" fontId="9" fillId="2" borderId="0" xfId="0" applyFont="1" applyFill="1" applyAlignment="1">
      <alignment horizontal="left" wrapText="1"/>
    </xf>
    <xf numFmtId="0" fontId="9" fillId="2" borderId="0" xfId="0" applyFont="1" applyFill="1" applyAlignment="1">
      <alignment horizontal="center"/>
    </xf>
    <xf numFmtId="0" fontId="9" fillId="2" borderId="0" xfId="0" applyFont="1" applyFill="1" applyAlignment="1">
      <alignment horizontal="left" vertical="top"/>
    </xf>
    <xf numFmtId="1" fontId="1" fillId="2" borderId="19" xfId="0" applyNumberFormat="1" applyFont="1" applyFill="1" applyBorder="1" applyAlignment="1">
      <alignment horizontal="center" vertical="center" wrapText="1"/>
    </xf>
    <xf numFmtId="1" fontId="1" fillId="2" borderId="26" xfId="0" applyNumberFormat="1"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ummaryRight="0"/>
    <pageSetUpPr autoPageBreaks="0" fitToPage="1"/>
  </sheetPr>
  <dimension ref="A1:U238"/>
  <sheetViews>
    <sheetView tabSelected="1" view="pageBreakPreview" topLeftCell="A175" zoomScale="90" zoomScaleSheetLayoutView="90" workbookViewId="0">
      <selection activeCell="J190" sqref="J190:L190"/>
    </sheetView>
  </sheetViews>
  <sheetFormatPr defaultColWidth="10.42578125" defaultRowHeight="11.4" customHeight="1"/>
  <cols>
    <col min="1" max="1" width="3.42578125" style="1" customWidth="1"/>
    <col min="2" max="2" width="6" style="1" customWidth="1"/>
    <col min="3" max="3" width="12.7109375" style="1" customWidth="1"/>
    <col min="4" max="4" width="11.7109375" style="1" customWidth="1"/>
    <col min="5" max="5" width="20.140625" style="1" customWidth="1"/>
    <col min="6" max="6" width="11.7109375" style="1" customWidth="1"/>
    <col min="7" max="7" width="14.140625" style="1" customWidth="1"/>
    <col min="8" max="8" width="14" style="1" customWidth="1"/>
    <col min="9" max="9" width="10.85546875" style="1" customWidth="1"/>
    <col min="10" max="10" width="14.28515625" style="1" customWidth="1"/>
    <col min="11" max="11" width="14" style="1" customWidth="1"/>
    <col min="12" max="12" width="21.5703125" style="1" customWidth="1"/>
    <col min="13" max="13" width="11.85546875" style="1" customWidth="1"/>
    <col min="14" max="14" width="11.7109375" style="1" customWidth="1"/>
    <col min="15" max="15" width="8.7109375" style="1" customWidth="1"/>
    <col min="16" max="16" width="5.85546875" style="1" customWidth="1"/>
    <col min="17" max="17" width="4" style="1" customWidth="1"/>
    <col min="18" max="18" width="11.85546875" style="1" customWidth="1"/>
    <col min="19" max="19" width="10.42578125" style="1" customWidth="1"/>
    <col min="20" max="20" width="15.5703125" customWidth="1"/>
  </cols>
  <sheetData>
    <row r="1" spans="1:19" s="1" customFormat="1" ht="10.95" customHeight="1">
      <c r="N1" s="49" t="s">
        <v>0</v>
      </c>
      <c r="O1" s="49"/>
      <c r="P1" s="49"/>
      <c r="Q1" s="49"/>
      <c r="R1" s="49"/>
    </row>
    <row r="2" spans="1:19" s="1" customFormat="1" ht="13.05" customHeight="1">
      <c r="N2" s="49" t="s">
        <v>1</v>
      </c>
      <c r="O2" s="49"/>
      <c r="P2" s="49"/>
      <c r="Q2" s="49"/>
      <c r="R2" s="49"/>
    </row>
    <row r="3" spans="1:19" s="1" customFormat="1" ht="18" customHeight="1">
      <c r="N3" s="50" t="s">
        <v>2</v>
      </c>
      <c r="O3" s="50"/>
      <c r="P3" s="50"/>
      <c r="Q3" s="50"/>
      <c r="R3" s="50"/>
    </row>
    <row r="4" spans="1:19" s="1" customFormat="1" ht="13.05" customHeight="1"/>
    <row r="5" spans="1:19" s="1" customFormat="1" ht="13.05" customHeight="1">
      <c r="M5" s="51" t="s">
        <v>0</v>
      </c>
      <c r="N5" s="51"/>
      <c r="O5" s="51"/>
      <c r="P5" s="51"/>
      <c r="Q5" s="51"/>
      <c r="R5" s="51"/>
      <c r="S5" s="51"/>
    </row>
    <row r="6" spans="1:19" s="1" customFormat="1" ht="13.05" customHeight="1">
      <c r="M6" s="52" t="s">
        <v>3</v>
      </c>
      <c r="N6" s="52"/>
      <c r="O6" s="52"/>
      <c r="P6" s="52"/>
      <c r="Q6" s="52"/>
      <c r="R6" s="52"/>
    </row>
    <row r="7" spans="1:19" s="1" customFormat="1" ht="3" customHeight="1"/>
    <row r="8" spans="1:19" s="1" customFormat="1" ht="3" customHeight="1"/>
    <row r="9" spans="1:19" s="1" customFormat="1" ht="12.6" customHeight="1">
      <c r="M9" s="56" t="s">
        <v>4</v>
      </c>
      <c r="N9" s="56"/>
      <c r="O9" s="56"/>
      <c r="P9" s="56"/>
      <c r="Q9" s="56"/>
      <c r="R9" s="56"/>
      <c r="S9" s="56"/>
    </row>
    <row r="10" spans="1:19" s="1" customFormat="1" ht="10.95" customHeight="1">
      <c r="M10" s="53" t="s">
        <v>5</v>
      </c>
      <c r="N10" s="53"/>
      <c r="O10" s="53"/>
      <c r="P10" s="53"/>
      <c r="Q10" s="53"/>
      <c r="R10" s="53"/>
    </row>
    <row r="11" spans="1:19" s="1" customFormat="1" ht="13.05" customHeight="1">
      <c r="M11" s="54" t="s">
        <v>135</v>
      </c>
      <c r="N11" s="54"/>
      <c r="O11" s="54"/>
      <c r="P11" s="1" t="s">
        <v>6</v>
      </c>
      <c r="Q11" s="55"/>
      <c r="R11" s="55"/>
    </row>
    <row r="13" spans="1:19" s="1" customFormat="1" ht="10.95" customHeight="1"/>
    <row r="14" spans="1:19" s="1" customFormat="1" ht="16.05" customHeight="1">
      <c r="A14" s="57" t="s">
        <v>7</v>
      </c>
      <c r="B14" s="57"/>
      <c r="C14" s="57"/>
      <c r="D14" s="57"/>
      <c r="E14" s="57"/>
      <c r="F14" s="57"/>
      <c r="G14" s="57"/>
      <c r="H14" s="57"/>
      <c r="I14" s="57"/>
      <c r="J14" s="57"/>
      <c r="K14" s="57"/>
      <c r="L14" s="57"/>
      <c r="M14" s="57"/>
      <c r="N14" s="57"/>
      <c r="O14" s="57"/>
      <c r="P14" s="57"/>
      <c r="Q14" s="57"/>
      <c r="R14" s="57"/>
    </row>
    <row r="15" spans="1:19" s="1" customFormat="1" ht="16.05" customHeight="1">
      <c r="A15" s="58" t="s">
        <v>8</v>
      </c>
      <c r="B15" s="58"/>
      <c r="C15" s="58"/>
      <c r="D15" s="58"/>
      <c r="E15" s="58"/>
      <c r="F15" s="58"/>
      <c r="G15" s="58"/>
      <c r="H15" s="58"/>
      <c r="I15" s="58"/>
      <c r="J15" s="58"/>
      <c r="K15" s="58"/>
      <c r="L15" s="58"/>
      <c r="M15" s="58"/>
      <c r="N15" s="58"/>
      <c r="O15" s="58"/>
      <c r="P15" s="58"/>
      <c r="Q15" s="58"/>
      <c r="R15" s="58"/>
    </row>
    <row r="19" spans="1:18" s="1" customFormat="1" ht="10.95" customHeight="1">
      <c r="A19" s="2" t="s">
        <v>9</v>
      </c>
      <c r="B19" s="59">
        <v>700000</v>
      </c>
      <c r="C19" s="59"/>
      <c r="E19" s="60" t="s">
        <v>10</v>
      </c>
      <c r="F19" s="60"/>
      <c r="G19" s="60"/>
      <c r="H19" s="60"/>
      <c r="I19" s="60"/>
      <c r="J19" s="60"/>
      <c r="K19" s="60"/>
      <c r="L19" s="60"/>
      <c r="M19" s="60"/>
      <c r="P19" s="61">
        <v>5484534</v>
      </c>
      <c r="Q19" s="61"/>
      <c r="R19" s="61"/>
    </row>
    <row r="20" spans="1:18" s="1" customFormat="1" ht="55.95" customHeight="1">
      <c r="A20" s="3" t="s">
        <v>11</v>
      </c>
      <c r="B20" s="62" t="s">
        <v>12</v>
      </c>
      <c r="C20" s="62"/>
      <c r="E20" s="63" t="s">
        <v>5</v>
      </c>
      <c r="F20" s="63"/>
      <c r="G20" s="63"/>
      <c r="H20" s="63"/>
      <c r="I20" s="63"/>
      <c r="J20" s="63"/>
      <c r="K20" s="63"/>
      <c r="L20" s="63"/>
      <c r="M20" s="63"/>
      <c r="P20" s="63" t="s">
        <v>13</v>
      </c>
      <c r="Q20" s="63"/>
      <c r="R20" s="63"/>
    </row>
    <row r="21" spans="1:18" s="1" customFormat="1" ht="22.05" customHeight="1">
      <c r="A21" s="2" t="s">
        <v>14</v>
      </c>
      <c r="B21" s="59">
        <v>710000</v>
      </c>
      <c r="C21" s="59"/>
      <c r="E21" s="60" t="s">
        <v>15</v>
      </c>
      <c r="F21" s="60"/>
      <c r="G21" s="60"/>
      <c r="H21" s="60"/>
      <c r="I21" s="60"/>
      <c r="J21" s="60"/>
      <c r="K21" s="60"/>
      <c r="L21" s="60"/>
      <c r="M21" s="60"/>
      <c r="P21" s="61">
        <v>5484534</v>
      </c>
      <c r="Q21" s="61"/>
      <c r="R21" s="61"/>
    </row>
    <row r="22" spans="1:18" s="1" customFormat="1" ht="57" customHeight="1">
      <c r="A22" s="3" t="s">
        <v>11</v>
      </c>
      <c r="B22" s="62" t="s">
        <v>12</v>
      </c>
      <c r="C22" s="62"/>
      <c r="E22" s="63" t="s">
        <v>16</v>
      </c>
      <c r="F22" s="63"/>
      <c r="G22" s="63"/>
      <c r="H22" s="63"/>
      <c r="I22" s="63"/>
      <c r="J22" s="63"/>
      <c r="K22" s="63"/>
      <c r="L22" s="63"/>
      <c r="M22" s="63"/>
      <c r="P22" s="63" t="s">
        <v>13</v>
      </c>
      <c r="Q22" s="63"/>
      <c r="R22" s="63"/>
    </row>
    <row r="23" spans="1:18" s="1" customFormat="1" ht="22.05" customHeight="1">
      <c r="A23" s="2" t="s">
        <v>17</v>
      </c>
      <c r="B23" s="64">
        <v>712152</v>
      </c>
      <c r="C23" s="64"/>
      <c r="E23" s="65">
        <v>2152</v>
      </c>
      <c r="F23" s="65"/>
      <c r="H23" s="66">
        <v>763</v>
      </c>
      <c r="I23" s="66"/>
      <c r="K23" s="60" t="s">
        <v>18</v>
      </c>
      <c r="L23" s="60"/>
      <c r="M23" s="60"/>
      <c r="N23" s="60"/>
      <c r="P23" s="67">
        <v>253600000</v>
      </c>
      <c r="Q23" s="67"/>
      <c r="R23" s="67"/>
    </row>
    <row r="24" spans="1:18" s="1" customFormat="1" ht="57" customHeight="1">
      <c r="A24" s="4" t="s">
        <v>11</v>
      </c>
      <c r="B24" s="62" t="s">
        <v>12</v>
      </c>
      <c r="C24" s="62"/>
      <c r="E24" s="68" t="s">
        <v>19</v>
      </c>
      <c r="F24" s="68"/>
      <c r="H24" s="68" t="s">
        <v>20</v>
      </c>
      <c r="I24" s="68"/>
      <c r="K24" s="68" t="s">
        <v>21</v>
      </c>
      <c r="L24" s="68"/>
      <c r="M24" s="68"/>
      <c r="N24" s="68"/>
      <c r="P24" s="63" t="s">
        <v>22</v>
      </c>
      <c r="Q24" s="63"/>
      <c r="R24" s="63"/>
    </row>
    <row r="25" spans="1:18" ht="11.4" hidden="1" customHeight="1"/>
    <row r="26" spans="1:18" s="1" customFormat="1" ht="10.95" customHeight="1">
      <c r="A26" s="2" t="s">
        <v>23</v>
      </c>
      <c r="B26" s="69" t="s">
        <v>136</v>
      </c>
      <c r="C26" s="69"/>
      <c r="D26" s="69"/>
      <c r="E26" s="69"/>
      <c r="F26" s="69"/>
      <c r="G26" s="69"/>
      <c r="H26" s="69"/>
      <c r="I26" s="69"/>
      <c r="J26" s="69"/>
      <c r="K26" s="69"/>
      <c r="L26" s="69"/>
      <c r="M26" s="69"/>
      <c r="N26" s="69"/>
      <c r="O26" s="69"/>
      <c r="P26" s="69"/>
      <c r="Q26" s="69"/>
      <c r="R26" s="69"/>
    </row>
    <row r="28" spans="1:18" s="1" customFormat="1" ht="10.95" customHeight="1">
      <c r="A28" s="5" t="s">
        <v>24</v>
      </c>
      <c r="B28" s="70" t="s">
        <v>25</v>
      </c>
      <c r="C28" s="70"/>
      <c r="D28" s="70"/>
      <c r="E28" s="70"/>
      <c r="F28" s="70"/>
      <c r="G28" s="70"/>
      <c r="H28" s="70"/>
      <c r="I28" s="70"/>
      <c r="J28" s="70"/>
      <c r="K28" s="70"/>
      <c r="L28" s="70"/>
      <c r="M28" s="70"/>
      <c r="N28" s="70"/>
      <c r="O28" s="70"/>
      <c r="P28" s="70"/>
      <c r="Q28" s="70"/>
      <c r="R28" s="70"/>
    </row>
    <row r="30" spans="1:18" s="1" customFormat="1" ht="121.8" customHeight="1">
      <c r="B30" s="71" t="s">
        <v>143</v>
      </c>
      <c r="C30" s="71"/>
      <c r="D30" s="71"/>
      <c r="E30" s="71"/>
      <c r="F30" s="71"/>
      <c r="G30" s="71"/>
      <c r="H30" s="71"/>
      <c r="I30" s="71"/>
      <c r="J30" s="71"/>
      <c r="K30" s="71"/>
      <c r="L30" s="71"/>
      <c r="M30" s="71"/>
      <c r="N30" s="71"/>
      <c r="O30" s="71"/>
      <c r="P30" s="71"/>
      <c r="Q30" s="71"/>
      <c r="R30" s="71"/>
    </row>
    <row r="31" spans="1:18" s="1" customFormat="1" ht="10.95" customHeight="1"/>
    <row r="32" spans="1:18" s="1" customFormat="1" ht="10.95" customHeight="1">
      <c r="A32" s="2" t="s">
        <v>26</v>
      </c>
      <c r="B32" s="69" t="s">
        <v>27</v>
      </c>
      <c r="C32" s="69"/>
      <c r="D32" s="69"/>
      <c r="E32" s="69"/>
      <c r="F32" s="69"/>
      <c r="G32" s="69"/>
      <c r="H32" s="69"/>
      <c r="I32" s="69"/>
      <c r="J32" s="69"/>
      <c r="K32" s="69"/>
      <c r="L32" s="69"/>
      <c r="M32" s="69"/>
      <c r="N32" s="69"/>
      <c r="O32" s="69"/>
      <c r="P32" s="69"/>
      <c r="Q32" s="69"/>
      <c r="R32" s="69"/>
    </row>
    <row r="33" spans="1:18" s="1" customFormat="1" ht="7.05" customHeight="1"/>
    <row r="34" spans="1:18" s="1" customFormat="1" ht="10.95" customHeight="1">
      <c r="A34" s="72" t="s">
        <v>28</v>
      </c>
      <c r="B34" s="72"/>
      <c r="C34" s="73" t="s">
        <v>29</v>
      </c>
      <c r="D34" s="73"/>
      <c r="E34" s="73"/>
      <c r="F34" s="73"/>
      <c r="G34" s="73"/>
      <c r="H34" s="73"/>
      <c r="I34" s="73"/>
      <c r="J34" s="73"/>
      <c r="K34" s="73"/>
      <c r="L34" s="73"/>
      <c r="M34" s="73"/>
      <c r="N34" s="73"/>
      <c r="O34" s="73"/>
      <c r="P34" s="73"/>
      <c r="Q34" s="73"/>
      <c r="R34" s="73"/>
    </row>
    <row r="35" spans="1:18" s="3" customFormat="1" ht="22.05" customHeight="1">
      <c r="A35" s="74">
        <v>1</v>
      </c>
      <c r="B35" s="74"/>
      <c r="C35" s="75" t="s">
        <v>30</v>
      </c>
      <c r="D35" s="75"/>
      <c r="E35" s="75"/>
      <c r="F35" s="75"/>
      <c r="G35" s="75"/>
      <c r="H35" s="75"/>
      <c r="I35" s="75"/>
      <c r="J35" s="75"/>
      <c r="K35" s="75"/>
      <c r="L35" s="75"/>
      <c r="M35" s="75"/>
      <c r="N35" s="75"/>
      <c r="O35" s="75"/>
      <c r="P35" s="75"/>
      <c r="Q35" s="75"/>
      <c r="R35" s="75"/>
    </row>
    <row r="36" spans="1:18" s="1" customFormat="1" ht="10.95" customHeight="1"/>
    <row r="37" spans="1:18" s="1" customFormat="1" ht="10.95" customHeight="1">
      <c r="A37" s="2" t="s">
        <v>31</v>
      </c>
      <c r="B37" s="76" t="s">
        <v>32</v>
      </c>
      <c r="C37" s="76"/>
      <c r="D37" s="76"/>
      <c r="E37" s="76"/>
      <c r="F37" s="76"/>
      <c r="G37" s="76"/>
      <c r="H37" s="76"/>
      <c r="I37" s="76"/>
      <c r="J37" s="76"/>
      <c r="K37" s="76"/>
      <c r="L37" s="76"/>
      <c r="M37" s="76"/>
      <c r="N37" s="76"/>
      <c r="O37" s="76"/>
      <c r="P37" s="76"/>
      <c r="Q37" s="76"/>
      <c r="R37" s="76"/>
    </row>
    <row r="38" spans="1:18" s="1" customFormat="1" ht="43.8" customHeight="1">
      <c r="B38" s="77" t="s">
        <v>134</v>
      </c>
      <c r="C38" s="77"/>
      <c r="D38" s="77"/>
      <c r="E38" s="77"/>
      <c r="F38" s="77"/>
      <c r="G38" s="77"/>
      <c r="H38" s="77"/>
      <c r="I38" s="77"/>
      <c r="J38" s="77"/>
      <c r="K38" s="77"/>
      <c r="L38" s="77"/>
      <c r="M38" s="77"/>
      <c r="N38" s="77"/>
      <c r="O38" s="77"/>
      <c r="P38" s="77"/>
      <c r="Q38" s="77"/>
      <c r="R38" s="77"/>
    </row>
    <row r="39" spans="1:18" s="1" customFormat="1" ht="10.95" customHeight="1"/>
    <row r="40" spans="1:18" s="1" customFormat="1" ht="10.95" customHeight="1">
      <c r="A40" s="2" t="s">
        <v>33</v>
      </c>
      <c r="B40" s="69" t="s">
        <v>34</v>
      </c>
      <c r="C40" s="69"/>
      <c r="D40" s="69"/>
      <c r="E40" s="69"/>
      <c r="F40" s="69"/>
      <c r="G40" s="69"/>
      <c r="H40" s="69"/>
      <c r="I40" s="69"/>
      <c r="J40" s="69"/>
      <c r="K40" s="69"/>
      <c r="L40" s="69"/>
      <c r="M40" s="69"/>
      <c r="N40" s="69"/>
      <c r="O40" s="69"/>
      <c r="P40" s="69"/>
      <c r="Q40" s="69"/>
      <c r="R40" s="69"/>
    </row>
    <row r="41" spans="1:18" s="1" customFormat="1" ht="7.05" customHeight="1"/>
    <row r="42" spans="1:18" s="1" customFormat="1" ht="10.95" customHeight="1">
      <c r="A42" s="72" t="s">
        <v>28</v>
      </c>
      <c r="B42" s="72"/>
      <c r="C42" s="73" t="s">
        <v>35</v>
      </c>
      <c r="D42" s="73"/>
      <c r="E42" s="73"/>
      <c r="F42" s="73"/>
      <c r="G42" s="73"/>
      <c r="H42" s="73"/>
      <c r="I42" s="73"/>
      <c r="J42" s="73"/>
      <c r="K42" s="73"/>
      <c r="L42" s="73"/>
      <c r="M42" s="73"/>
      <c r="N42" s="73"/>
      <c r="O42" s="73"/>
      <c r="P42" s="73"/>
      <c r="Q42" s="73"/>
      <c r="R42" s="73"/>
    </row>
    <row r="43" spans="1:18" s="3" customFormat="1" ht="10.95" customHeight="1">
      <c r="A43" s="74">
        <v>1</v>
      </c>
      <c r="B43" s="74"/>
      <c r="C43" s="75" t="s">
        <v>36</v>
      </c>
      <c r="D43" s="75"/>
      <c r="E43" s="75"/>
      <c r="F43" s="75"/>
      <c r="G43" s="75"/>
      <c r="H43" s="75"/>
      <c r="I43" s="75"/>
      <c r="J43" s="75"/>
      <c r="K43" s="75"/>
      <c r="L43" s="75"/>
      <c r="M43" s="75"/>
      <c r="N43" s="75"/>
      <c r="O43" s="75"/>
      <c r="P43" s="75"/>
      <c r="Q43" s="75"/>
      <c r="R43" s="75"/>
    </row>
    <row r="44" spans="1:18" s="3" customFormat="1" ht="10.95" customHeight="1">
      <c r="A44" s="74">
        <v>2</v>
      </c>
      <c r="B44" s="74"/>
      <c r="C44" s="75" t="s">
        <v>37</v>
      </c>
      <c r="D44" s="75"/>
      <c r="E44" s="75"/>
      <c r="F44" s="75"/>
      <c r="G44" s="75"/>
      <c r="H44" s="75"/>
      <c r="I44" s="75"/>
      <c r="J44" s="75"/>
      <c r="K44" s="75"/>
      <c r="L44" s="75"/>
      <c r="M44" s="75"/>
      <c r="N44" s="75"/>
      <c r="O44" s="75"/>
      <c r="P44" s="75"/>
      <c r="Q44" s="75"/>
      <c r="R44" s="75"/>
    </row>
    <row r="45" spans="1:18" s="3" customFormat="1" ht="10.95" customHeight="1">
      <c r="A45" s="74">
        <v>3</v>
      </c>
      <c r="B45" s="74"/>
      <c r="C45" s="75" t="s">
        <v>38</v>
      </c>
      <c r="D45" s="75"/>
      <c r="E45" s="75"/>
      <c r="F45" s="75"/>
      <c r="G45" s="75"/>
      <c r="H45" s="75"/>
      <c r="I45" s="75"/>
      <c r="J45" s="75"/>
      <c r="K45" s="75"/>
      <c r="L45" s="75"/>
      <c r="M45" s="75"/>
      <c r="N45" s="75"/>
      <c r="O45" s="75"/>
      <c r="P45" s="75"/>
      <c r="Q45" s="75"/>
      <c r="R45" s="75"/>
    </row>
    <row r="46" spans="1:18" s="3" customFormat="1" ht="10.95" customHeight="1">
      <c r="A46" s="74">
        <v>4</v>
      </c>
      <c r="B46" s="74"/>
      <c r="C46" s="75" t="s">
        <v>39</v>
      </c>
      <c r="D46" s="75"/>
      <c r="E46" s="75"/>
      <c r="F46" s="75"/>
      <c r="G46" s="75"/>
      <c r="H46" s="75"/>
      <c r="I46" s="75"/>
      <c r="J46" s="75"/>
      <c r="K46" s="75"/>
      <c r="L46" s="75"/>
      <c r="M46" s="75"/>
      <c r="N46" s="75"/>
      <c r="O46" s="75"/>
      <c r="P46" s="75"/>
      <c r="Q46" s="75"/>
      <c r="R46" s="75"/>
    </row>
    <row r="47" spans="1:18" s="3" customFormat="1" ht="22.05" customHeight="1">
      <c r="A47" s="74">
        <v>5</v>
      </c>
      <c r="B47" s="74"/>
      <c r="C47" s="75" t="s">
        <v>40</v>
      </c>
      <c r="D47" s="75"/>
      <c r="E47" s="75"/>
      <c r="F47" s="75"/>
      <c r="G47" s="75"/>
      <c r="H47" s="75"/>
      <c r="I47" s="75"/>
      <c r="J47" s="75"/>
      <c r="K47" s="75"/>
      <c r="L47" s="75"/>
      <c r="M47" s="75"/>
      <c r="N47" s="75"/>
      <c r="O47" s="75"/>
      <c r="P47" s="75"/>
      <c r="Q47" s="75"/>
      <c r="R47" s="75"/>
    </row>
    <row r="48" spans="1:18" s="3" customFormat="1" ht="22.05" customHeight="1">
      <c r="A48" s="74">
        <v>6</v>
      </c>
      <c r="B48" s="74"/>
      <c r="C48" s="75" t="s">
        <v>41</v>
      </c>
      <c r="D48" s="75"/>
      <c r="E48" s="75"/>
      <c r="F48" s="75"/>
      <c r="G48" s="75"/>
      <c r="H48" s="75"/>
      <c r="I48" s="75"/>
      <c r="J48" s="75"/>
      <c r="K48" s="75"/>
      <c r="L48" s="75"/>
      <c r="M48" s="75"/>
      <c r="N48" s="75"/>
      <c r="O48" s="75"/>
      <c r="P48" s="75"/>
      <c r="Q48" s="75"/>
      <c r="R48" s="75"/>
    </row>
    <row r="49" spans="1:18" s="3" customFormat="1" ht="10.95" customHeight="1">
      <c r="A49" s="74">
        <v>7</v>
      </c>
      <c r="B49" s="74"/>
      <c r="C49" s="75" t="s">
        <v>42</v>
      </c>
      <c r="D49" s="75"/>
      <c r="E49" s="75"/>
      <c r="F49" s="75"/>
      <c r="G49" s="75"/>
      <c r="H49" s="75"/>
      <c r="I49" s="75"/>
      <c r="J49" s="75"/>
      <c r="K49" s="75"/>
      <c r="L49" s="75"/>
      <c r="M49" s="75"/>
      <c r="N49" s="75"/>
      <c r="O49" s="75"/>
      <c r="P49" s="75"/>
      <c r="Q49" s="75"/>
      <c r="R49" s="75"/>
    </row>
    <row r="50" spans="1:18" s="3" customFormat="1" ht="10.95" customHeight="1">
      <c r="A50" s="74">
        <v>8</v>
      </c>
      <c r="B50" s="74"/>
      <c r="C50" s="75" t="s">
        <v>43</v>
      </c>
      <c r="D50" s="75"/>
      <c r="E50" s="75"/>
      <c r="F50" s="75"/>
      <c r="G50" s="75"/>
      <c r="H50" s="75"/>
      <c r="I50" s="75"/>
      <c r="J50" s="75"/>
      <c r="K50" s="75"/>
      <c r="L50" s="75"/>
      <c r="M50" s="75"/>
      <c r="N50" s="75"/>
      <c r="O50" s="75"/>
      <c r="P50" s="75"/>
      <c r="Q50" s="75"/>
      <c r="R50" s="75"/>
    </row>
    <row r="51" spans="1:18" s="3" customFormat="1" ht="10.95" customHeight="1">
      <c r="A51" s="74">
        <v>9</v>
      </c>
      <c r="B51" s="74"/>
      <c r="C51" s="75" t="s">
        <v>44</v>
      </c>
      <c r="D51" s="75"/>
      <c r="E51" s="75"/>
      <c r="F51" s="75"/>
      <c r="G51" s="75"/>
      <c r="H51" s="75"/>
      <c r="I51" s="75"/>
      <c r="J51" s="75"/>
      <c r="K51" s="75"/>
      <c r="L51" s="75"/>
      <c r="M51" s="75"/>
      <c r="N51" s="75"/>
      <c r="O51" s="75"/>
      <c r="P51" s="75"/>
      <c r="Q51" s="75"/>
      <c r="R51" s="75"/>
    </row>
    <row r="52" spans="1:18" s="3" customFormat="1" ht="10.95" customHeight="1">
      <c r="A52" s="74">
        <v>10</v>
      </c>
      <c r="B52" s="74"/>
      <c r="C52" s="75" t="s">
        <v>45</v>
      </c>
      <c r="D52" s="75"/>
      <c r="E52" s="75"/>
      <c r="F52" s="75"/>
      <c r="G52" s="75"/>
      <c r="H52" s="75"/>
      <c r="I52" s="75"/>
      <c r="J52" s="75"/>
      <c r="K52" s="75"/>
      <c r="L52" s="75"/>
      <c r="M52" s="75"/>
      <c r="N52" s="75"/>
      <c r="O52" s="75"/>
      <c r="P52" s="75"/>
      <c r="Q52" s="75"/>
      <c r="R52" s="75"/>
    </row>
    <row r="53" spans="1:18" s="3" customFormat="1" ht="22.05" customHeight="1">
      <c r="A53" s="78">
        <v>11</v>
      </c>
      <c r="B53" s="78"/>
      <c r="C53" s="79" t="s">
        <v>46</v>
      </c>
      <c r="D53" s="79"/>
      <c r="E53" s="79"/>
      <c r="F53" s="79"/>
      <c r="G53" s="79"/>
      <c r="H53" s="79"/>
      <c r="I53" s="79"/>
      <c r="J53" s="79"/>
      <c r="K53" s="79"/>
      <c r="L53" s="79"/>
      <c r="M53" s="79"/>
      <c r="N53" s="79"/>
      <c r="O53" s="79"/>
      <c r="P53" s="79"/>
      <c r="Q53" s="79"/>
      <c r="R53" s="79"/>
    </row>
    <row r="54" spans="1:18" s="20" customFormat="1" ht="22.05" customHeight="1">
      <c r="A54" s="93">
        <v>12</v>
      </c>
      <c r="B54" s="94"/>
      <c r="C54" s="92" t="s">
        <v>126</v>
      </c>
      <c r="D54" s="92"/>
      <c r="E54" s="92"/>
      <c r="F54" s="92"/>
      <c r="G54" s="92"/>
      <c r="H54" s="92"/>
      <c r="I54" s="92"/>
      <c r="J54" s="92"/>
      <c r="K54" s="92"/>
      <c r="L54" s="92"/>
      <c r="M54" s="92"/>
      <c r="N54" s="92"/>
      <c r="O54" s="92"/>
      <c r="P54" s="92"/>
      <c r="Q54" s="92"/>
      <c r="R54" s="92"/>
    </row>
    <row r="55" spans="1:18" s="20" customFormat="1" ht="11.4" customHeight="1">
      <c r="A55" s="93">
        <v>13</v>
      </c>
      <c r="B55" s="94"/>
      <c r="C55" s="95" t="s">
        <v>127</v>
      </c>
      <c r="D55" s="95"/>
      <c r="E55" s="95"/>
      <c r="F55" s="95"/>
      <c r="G55" s="95"/>
      <c r="H55" s="95"/>
      <c r="I55" s="95"/>
      <c r="J55" s="95"/>
      <c r="K55" s="95"/>
      <c r="L55" s="95"/>
      <c r="M55" s="95"/>
      <c r="N55" s="95"/>
      <c r="O55" s="95"/>
      <c r="P55" s="95"/>
      <c r="Q55" s="95"/>
      <c r="R55" s="95"/>
    </row>
    <row r="56" spans="1:18" s="1" customFormat="1" ht="10.95" customHeight="1"/>
    <row r="57" spans="1:18" s="1" customFormat="1" ht="10.95" customHeight="1">
      <c r="A57" s="2" t="s">
        <v>47</v>
      </c>
      <c r="B57" s="69" t="s">
        <v>48</v>
      </c>
      <c r="C57" s="69"/>
      <c r="D57" s="69"/>
      <c r="E57" s="69"/>
      <c r="F57" s="69"/>
      <c r="G57" s="69"/>
      <c r="H57" s="69"/>
      <c r="I57" s="69"/>
      <c r="J57" s="69"/>
      <c r="K57" s="69"/>
      <c r="L57" s="69"/>
      <c r="M57" s="69"/>
      <c r="O57" s="2" t="s">
        <v>49</v>
      </c>
    </row>
    <row r="58" spans="1:18" s="1" customFormat="1" ht="10.95" customHeight="1"/>
    <row r="59" spans="1:18" s="1" customFormat="1" ht="10.95" customHeight="1">
      <c r="A59" s="80" t="s">
        <v>28</v>
      </c>
      <c r="B59" s="80"/>
      <c r="C59" s="83" t="s">
        <v>48</v>
      </c>
      <c r="D59" s="83"/>
      <c r="E59" s="83"/>
      <c r="F59" s="83"/>
      <c r="G59" s="83"/>
      <c r="H59" s="83"/>
      <c r="I59" s="83"/>
      <c r="J59" s="83" t="s">
        <v>50</v>
      </c>
      <c r="K59" s="83"/>
      <c r="L59" s="86" t="s">
        <v>51</v>
      </c>
      <c r="M59" s="86"/>
      <c r="N59" s="89" t="s">
        <v>52</v>
      </c>
      <c r="O59" s="89"/>
    </row>
    <row r="60" spans="1:18" s="1" customFormat="1" ht="10.95" customHeight="1">
      <c r="A60" s="81"/>
      <c r="B60" s="82"/>
      <c r="C60" s="84"/>
      <c r="D60" s="85"/>
      <c r="E60" s="85"/>
      <c r="F60" s="85"/>
      <c r="G60" s="85"/>
      <c r="H60" s="85"/>
      <c r="I60" s="85"/>
      <c r="J60" s="84"/>
      <c r="K60" s="85"/>
      <c r="L60" s="87"/>
      <c r="M60" s="88"/>
      <c r="N60" s="90"/>
      <c r="O60" s="91"/>
    </row>
    <row r="61" spans="1:18" s="1" customFormat="1" ht="10.95" customHeight="1">
      <c r="A61" s="96">
        <v>1</v>
      </c>
      <c r="B61" s="96"/>
      <c r="C61" s="97">
        <v>2</v>
      </c>
      <c r="D61" s="97"/>
      <c r="E61" s="97"/>
      <c r="F61" s="97"/>
      <c r="G61" s="97"/>
      <c r="H61" s="97"/>
      <c r="I61" s="97"/>
      <c r="J61" s="98">
        <v>3</v>
      </c>
      <c r="K61" s="98"/>
      <c r="L61" s="98">
        <v>4</v>
      </c>
      <c r="M61" s="98"/>
      <c r="N61" s="99">
        <v>5</v>
      </c>
      <c r="O61" s="99"/>
    </row>
    <row r="62" spans="1:18" s="1" customFormat="1" ht="10.95" customHeight="1">
      <c r="A62" s="100">
        <v>1</v>
      </c>
      <c r="B62" s="100"/>
      <c r="C62" s="46" t="s">
        <v>36</v>
      </c>
      <c r="D62" s="46"/>
      <c r="E62" s="46"/>
      <c r="F62" s="46"/>
      <c r="G62" s="46"/>
      <c r="H62" s="46"/>
      <c r="I62" s="46"/>
      <c r="J62" s="101">
        <f>3300000+223823</f>
        <v>3523823</v>
      </c>
      <c r="K62" s="101"/>
      <c r="L62" s="102"/>
      <c r="M62" s="102"/>
      <c r="N62" s="101">
        <f>J62+L62</f>
        <v>3523823</v>
      </c>
      <c r="O62" s="101"/>
    </row>
    <row r="63" spans="1:18" s="1" customFormat="1" ht="10.95" customHeight="1">
      <c r="A63" s="100">
        <v>2</v>
      </c>
      <c r="B63" s="100"/>
      <c r="C63" s="46" t="s">
        <v>37</v>
      </c>
      <c r="D63" s="46"/>
      <c r="E63" s="46"/>
      <c r="F63" s="46"/>
      <c r="G63" s="46"/>
      <c r="H63" s="46"/>
      <c r="I63" s="46"/>
      <c r="J63" s="101">
        <v>500000</v>
      </c>
      <c r="K63" s="101"/>
      <c r="L63" s="102"/>
      <c r="M63" s="102"/>
      <c r="N63" s="101">
        <f t="shared" ref="N63:N74" si="0">J63+L63</f>
        <v>500000</v>
      </c>
      <c r="O63" s="101"/>
    </row>
    <row r="64" spans="1:18" s="1" customFormat="1" ht="22.05" customHeight="1">
      <c r="A64" s="100">
        <v>3</v>
      </c>
      <c r="B64" s="100"/>
      <c r="C64" s="46" t="s">
        <v>38</v>
      </c>
      <c r="D64" s="46"/>
      <c r="E64" s="46"/>
      <c r="F64" s="46"/>
      <c r="G64" s="46"/>
      <c r="H64" s="46"/>
      <c r="I64" s="46"/>
      <c r="J64" s="101">
        <v>4800000</v>
      </c>
      <c r="K64" s="101"/>
      <c r="L64" s="102"/>
      <c r="M64" s="102"/>
      <c r="N64" s="101">
        <f t="shared" si="0"/>
        <v>4800000</v>
      </c>
      <c r="O64" s="101"/>
    </row>
    <row r="65" spans="1:19" s="1" customFormat="1" ht="22.05" customHeight="1">
      <c r="A65" s="100">
        <v>4</v>
      </c>
      <c r="B65" s="100"/>
      <c r="C65" s="46" t="s">
        <v>39</v>
      </c>
      <c r="D65" s="46"/>
      <c r="E65" s="46"/>
      <c r="F65" s="46"/>
      <c r="G65" s="46"/>
      <c r="H65" s="46"/>
      <c r="I65" s="46"/>
      <c r="J65" s="101">
        <f>5200000+300000</f>
        <v>5500000</v>
      </c>
      <c r="K65" s="101"/>
      <c r="L65" s="102"/>
      <c r="M65" s="102"/>
      <c r="N65" s="101">
        <f t="shared" si="0"/>
        <v>5500000</v>
      </c>
      <c r="O65" s="101"/>
    </row>
    <row r="66" spans="1:19" s="1" customFormat="1" ht="33" customHeight="1">
      <c r="A66" s="100">
        <v>5</v>
      </c>
      <c r="B66" s="100"/>
      <c r="C66" s="46" t="s">
        <v>40</v>
      </c>
      <c r="D66" s="46"/>
      <c r="E66" s="46"/>
      <c r="F66" s="46"/>
      <c r="G66" s="46"/>
      <c r="H66" s="46"/>
      <c r="I66" s="46"/>
      <c r="J66" s="101">
        <f>12500000-223823</f>
        <v>12276177</v>
      </c>
      <c r="K66" s="101"/>
      <c r="L66" s="102"/>
      <c r="M66" s="102"/>
      <c r="N66" s="101">
        <f t="shared" si="0"/>
        <v>12276177</v>
      </c>
      <c r="O66" s="101"/>
    </row>
    <row r="67" spans="1:19" s="1" customFormat="1" ht="33" customHeight="1">
      <c r="A67" s="100">
        <v>6</v>
      </c>
      <c r="B67" s="100"/>
      <c r="C67" s="46" t="s">
        <v>41</v>
      </c>
      <c r="D67" s="46"/>
      <c r="E67" s="46"/>
      <c r="F67" s="46"/>
      <c r="G67" s="46"/>
      <c r="H67" s="46"/>
      <c r="I67" s="46"/>
      <c r="J67" s="101">
        <v>5500000</v>
      </c>
      <c r="K67" s="101"/>
      <c r="L67" s="102"/>
      <c r="M67" s="102"/>
      <c r="N67" s="101">
        <f t="shared" si="0"/>
        <v>5500000</v>
      </c>
      <c r="O67" s="101"/>
    </row>
    <row r="68" spans="1:19" s="1" customFormat="1" ht="10.95" customHeight="1">
      <c r="A68" s="100">
        <v>7</v>
      </c>
      <c r="B68" s="100"/>
      <c r="C68" s="46" t="s">
        <v>42</v>
      </c>
      <c r="D68" s="46"/>
      <c r="E68" s="46"/>
      <c r="F68" s="46"/>
      <c r="G68" s="46"/>
      <c r="H68" s="46"/>
      <c r="I68" s="46"/>
      <c r="J68" s="101">
        <v>2500000</v>
      </c>
      <c r="K68" s="101"/>
      <c r="L68" s="102"/>
      <c r="M68" s="102"/>
      <c r="N68" s="101">
        <f t="shared" si="0"/>
        <v>2500000</v>
      </c>
      <c r="O68" s="101"/>
    </row>
    <row r="69" spans="1:19" s="1" customFormat="1" ht="13.8" customHeight="1">
      <c r="A69" s="100">
        <v>8</v>
      </c>
      <c r="B69" s="100"/>
      <c r="C69" s="46" t="s">
        <v>43</v>
      </c>
      <c r="D69" s="46"/>
      <c r="E69" s="46"/>
      <c r="F69" s="46"/>
      <c r="G69" s="46"/>
      <c r="H69" s="46"/>
      <c r="I69" s="46"/>
      <c r="J69" s="101">
        <v>200000</v>
      </c>
      <c r="K69" s="101"/>
      <c r="L69" s="102"/>
      <c r="M69" s="102"/>
      <c r="N69" s="101">
        <f t="shared" si="0"/>
        <v>200000</v>
      </c>
      <c r="O69" s="101"/>
    </row>
    <row r="70" spans="1:19" s="1" customFormat="1" ht="21.6" customHeight="1">
      <c r="A70" s="100">
        <v>9</v>
      </c>
      <c r="B70" s="100"/>
      <c r="C70" s="46" t="s">
        <v>44</v>
      </c>
      <c r="D70" s="46"/>
      <c r="E70" s="46"/>
      <c r="F70" s="46"/>
      <c r="G70" s="46"/>
      <c r="H70" s="46"/>
      <c r="I70" s="46"/>
      <c r="J70" s="101">
        <v>390000</v>
      </c>
      <c r="K70" s="101"/>
      <c r="L70" s="102"/>
      <c r="M70" s="102"/>
      <c r="N70" s="101">
        <f t="shared" si="0"/>
        <v>390000</v>
      </c>
      <c r="O70" s="101"/>
    </row>
    <row r="71" spans="1:19" s="1" customFormat="1" ht="22.2" customHeight="1">
      <c r="A71" s="100">
        <v>10</v>
      </c>
      <c r="B71" s="100"/>
      <c r="C71" s="46" t="s">
        <v>53</v>
      </c>
      <c r="D71" s="46"/>
      <c r="E71" s="46"/>
      <c r="F71" s="46"/>
      <c r="G71" s="46"/>
      <c r="H71" s="46"/>
      <c r="I71" s="46"/>
      <c r="J71" s="101">
        <v>1000000</v>
      </c>
      <c r="K71" s="101"/>
      <c r="L71" s="102"/>
      <c r="M71" s="102"/>
      <c r="N71" s="101">
        <f t="shared" si="0"/>
        <v>1000000</v>
      </c>
      <c r="O71" s="101"/>
    </row>
    <row r="72" spans="1:19" s="1" customFormat="1" ht="33" customHeight="1">
      <c r="A72" s="100">
        <v>11</v>
      </c>
      <c r="B72" s="100"/>
      <c r="C72" s="46" t="s">
        <v>54</v>
      </c>
      <c r="D72" s="46"/>
      <c r="E72" s="46"/>
      <c r="F72" s="46"/>
      <c r="G72" s="46"/>
      <c r="H72" s="46"/>
      <c r="I72" s="46"/>
      <c r="J72" s="101">
        <v>2600000</v>
      </c>
      <c r="K72" s="101"/>
      <c r="L72" s="102"/>
      <c r="M72" s="102"/>
      <c r="N72" s="101">
        <f t="shared" si="0"/>
        <v>2600000</v>
      </c>
      <c r="O72" s="101"/>
    </row>
    <row r="73" spans="1:19" s="19" customFormat="1" ht="33" customHeight="1">
      <c r="A73" s="138">
        <v>12</v>
      </c>
      <c r="B73" s="139"/>
      <c r="C73" s="46" t="s">
        <v>126</v>
      </c>
      <c r="D73" s="46"/>
      <c r="E73" s="46"/>
      <c r="F73" s="46"/>
      <c r="G73" s="46"/>
      <c r="H73" s="46"/>
      <c r="I73" s="46"/>
      <c r="J73" s="101">
        <f>800000</f>
        <v>800000</v>
      </c>
      <c r="K73" s="101"/>
      <c r="L73" s="102"/>
      <c r="M73" s="102"/>
      <c r="N73" s="101">
        <f t="shared" si="0"/>
        <v>800000</v>
      </c>
      <c r="O73" s="101"/>
    </row>
    <row r="74" spans="1:19" s="19" customFormat="1" ht="10.8" customHeight="1">
      <c r="A74" s="138">
        <v>13</v>
      </c>
      <c r="B74" s="139"/>
      <c r="C74" s="46" t="s">
        <v>127</v>
      </c>
      <c r="D74" s="46"/>
      <c r="E74" s="46"/>
      <c r="F74" s="46"/>
      <c r="G74" s="46"/>
      <c r="H74" s="46"/>
      <c r="I74" s="46"/>
      <c r="J74" s="101">
        <f>3000000</f>
        <v>3000000</v>
      </c>
      <c r="K74" s="101"/>
      <c r="L74" s="102"/>
      <c r="M74" s="102"/>
      <c r="N74" s="101">
        <f t="shared" si="0"/>
        <v>3000000</v>
      </c>
      <c r="O74" s="101"/>
    </row>
    <row r="75" spans="1:19" s="1" customFormat="1" ht="10.95" customHeight="1">
      <c r="A75" s="103" t="s">
        <v>52</v>
      </c>
      <c r="B75" s="103"/>
      <c r="C75" s="103"/>
      <c r="D75" s="103"/>
      <c r="E75" s="103"/>
      <c r="F75" s="103"/>
      <c r="G75" s="103"/>
      <c r="H75" s="103"/>
      <c r="I75" s="103"/>
      <c r="J75" s="104">
        <f>SUM(J62:J74)</f>
        <v>42590000</v>
      </c>
      <c r="K75" s="104"/>
      <c r="L75" s="104">
        <f t="shared" ref="L75" si="1">SUM(L62:L74)</f>
        <v>0</v>
      </c>
      <c r="M75" s="104"/>
      <c r="N75" s="104">
        <f t="shared" ref="N75" si="2">SUM(N62:N74)</f>
        <v>42590000</v>
      </c>
      <c r="O75" s="104"/>
    </row>
    <row r="76" spans="1:19" s="1" customFormat="1" ht="10.95" customHeight="1"/>
    <row r="77" spans="1:19" s="1" customFormat="1" ht="10.95" customHeight="1">
      <c r="A77" s="76" t="s">
        <v>55</v>
      </c>
      <c r="B77" s="76"/>
      <c r="C77" s="76"/>
      <c r="D77" s="76"/>
      <c r="E77" s="76"/>
      <c r="F77" s="76"/>
      <c r="G77" s="76"/>
      <c r="H77" s="76"/>
      <c r="I77" s="76"/>
      <c r="J77" s="76"/>
      <c r="K77" s="76"/>
      <c r="L77" s="76"/>
      <c r="M77" s="76"/>
      <c r="N77" s="76"/>
      <c r="O77" s="76"/>
      <c r="P77" s="76"/>
      <c r="Q77" s="76"/>
      <c r="S77" s="2" t="s">
        <v>49</v>
      </c>
    </row>
    <row r="78" spans="1:19" s="1" customFormat="1" ht="10.95" customHeight="1"/>
    <row r="79" spans="1:19" s="7" customFormat="1" ht="10.95" customHeight="1">
      <c r="A79" s="105" t="s">
        <v>28</v>
      </c>
      <c r="B79" s="105"/>
      <c r="C79" s="106" t="s">
        <v>56</v>
      </c>
      <c r="D79" s="106"/>
      <c r="E79" s="106"/>
      <c r="F79" s="106"/>
      <c r="G79" s="106"/>
      <c r="H79" s="106"/>
      <c r="I79" s="106"/>
      <c r="J79" s="106"/>
      <c r="K79" s="106"/>
      <c r="L79" s="106"/>
      <c r="M79" s="106" t="s">
        <v>50</v>
      </c>
      <c r="N79" s="106"/>
      <c r="O79" s="106" t="s">
        <v>51</v>
      </c>
      <c r="P79" s="106"/>
      <c r="Q79" s="106"/>
      <c r="R79" s="107" t="s">
        <v>52</v>
      </c>
      <c r="S79" s="107"/>
    </row>
    <row r="80" spans="1:19" s="7" customFormat="1" ht="10.95" customHeight="1">
      <c r="A80" s="96">
        <v>1</v>
      </c>
      <c r="B80" s="96"/>
      <c r="C80" s="98">
        <v>2</v>
      </c>
      <c r="D80" s="98"/>
      <c r="E80" s="98"/>
      <c r="F80" s="98"/>
      <c r="G80" s="98"/>
      <c r="H80" s="98"/>
      <c r="I80" s="98"/>
      <c r="J80" s="98"/>
      <c r="K80" s="98"/>
      <c r="L80" s="98"/>
      <c r="M80" s="98">
        <v>3</v>
      </c>
      <c r="N80" s="98"/>
      <c r="O80" s="98">
        <v>4</v>
      </c>
      <c r="P80" s="98"/>
      <c r="Q80" s="98"/>
      <c r="R80" s="99">
        <v>5</v>
      </c>
      <c r="S80" s="99"/>
    </row>
    <row r="81" spans="1:20" s="1" customFormat="1" ht="19.2" customHeight="1">
      <c r="A81" s="100">
        <v>1</v>
      </c>
      <c r="B81" s="100"/>
      <c r="C81" s="108" t="s">
        <v>122</v>
      </c>
      <c r="D81" s="108"/>
      <c r="E81" s="108"/>
      <c r="F81" s="108"/>
      <c r="G81" s="108"/>
      <c r="H81" s="108"/>
      <c r="I81" s="108"/>
      <c r="J81" s="108"/>
      <c r="K81" s="108"/>
      <c r="L81" s="108"/>
      <c r="M81" s="101">
        <f>35890000+800000+3000000-800000+300000</f>
        <v>39190000</v>
      </c>
      <c r="N81" s="101"/>
      <c r="O81" s="109"/>
      <c r="P81" s="109"/>
      <c r="Q81" s="109"/>
      <c r="R81" s="101">
        <f>M81+O81</f>
        <v>39190000</v>
      </c>
      <c r="S81" s="101"/>
    </row>
    <row r="82" spans="1:20" s="1" customFormat="1" ht="25.8" customHeight="1">
      <c r="A82" s="100">
        <v>2</v>
      </c>
      <c r="B82" s="100"/>
      <c r="C82" s="46" t="s">
        <v>57</v>
      </c>
      <c r="D82" s="46"/>
      <c r="E82" s="46"/>
      <c r="F82" s="46"/>
      <c r="G82" s="46"/>
      <c r="H82" s="46"/>
      <c r="I82" s="46"/>
      <c r="J82" s="46"/>
      <c r="K82" s="46"/>
      <c r="L82" s="46"/>
      <c r="M82" s="101">
        <v>2600000</v>
      </c>
      <c r="N82" s="101"/>
      <c r="O82" s="109"/>
      <c r="P82" s="109"/>
      <c r="Q82" s="109"/>
      <c r="R82" s="101">
        <v>2600000</v>
      </c>
      <c r="S82" s="101"/>
    </row>
    <row r="83" spans="1:20" s="28" customFormat="1" ht="27.6" customHeight="1">
      <c r="A83" s="100">
        <v>3</v>
      </c>
      <c r="B83" s="100"/>
      <c r="C83" s="46" t="s">
        <v>137</v>
      </c>
      <c r="D83" s="46"/>
      <c r="E83" s="46"/>
      <c r="F83" s="46"/>
      <c r="G83" s="46"/>
      <c r="H83" s="46"/>
      <c r="I83" s="46"/>
      <c r="J83" s="46"/>
      <c r="K83" s="46"/>
      <c r="L83" s="46"/>
      <c r="M83" s="101">
        <v>800000</v>
      </c>
      <c r="N83" s="101"/>
      <c r="O83" s="109"/>
      <c r="P83" s="109"/>
      <c r="Q83" s="109"/>
      <c r="R83" s="101">
        <f>M83</f>
        <v>800000</v>
      </c>
      <c r="S83" s="101"/>
    </row>
    <row r="84" spans="1:20" s="1" customFormat="1" ht="10.95" customHeight="1">
      <c r="A84" s="110"/>
      <c r="B84" s="110"/>
      <c r="C84" s="103" t="s">
        <v>52</v>
      </c>
      <c r="D84" s="103"/>
      <c r="E84" s="103"/>
      <c r="F84" s="103"/>
      <c r="G84" s="103"/>
      <c r="H84" s="103"/>
      <c r="I84" s="103"/>
      <c r="J84" s="103"/>
      <c r="K84" s="103"/>
      <c r="L84" s="103"/>
      <c r="M84" s="111">
        <f>SUM(M81:M83)</f>
        <v>42590000</v>
      </c>
      <c r="N84" s="111"/>
      <c r="O84" s="103"/>
      <c r="P84" s="103"/>
      <c r="Q84" s="103"/>
      <c r="R84" s="111">
        <f>SUM(R81:R83)</f>
        <v>42590000</v>
      </c>
      <c r="S84" s="111"/>
    </row>
    <row r="86" spans="1:20" s="1" customFormat="1" ht="10.95" customHeight="1">
      <c r="A86" s="76" t="s">
        <v>58</v>
      </c>
      <c r="B86" s="76"/>
      <c r="C86" s="76"/>
      <c r="D86" s="76"/>
      <c r="E86" s="76"/>
      <c r="F86" s="76"/>
      <c r="G86" s="76"/>
      <c r="H86" s="76"/>
      <c r="I86" s="76"/>
      <c r="J86" s="76"/>
      <c r="K86" s="76"/>
      <c r="L86" s="76"/>
      <c r="M86" s="76"/>
      <c r="N86" s="76"/>
      <c r="O86" s="76"/>
      <c r="P86" s="76"/>
      <c r="Q86" s="76"/>
      <c r="R86" s="76"/>
      <c r="S86" s="76"/>
    </row>
    <row r="87" spans="1:20" s="1" customFormat="1" ht="10.95" customHeight="1" thickBot="1"/>
    <row r="88" spans="1:20" s="1" customFormat="1" ht="24" customHeight="1" thickBot="1">
      <c r="A88" s="112" t="s">
        <v>28</v>
      </c>
      <c r="B88" s="112"/>
      <c r="C88" s="113" t="s">
        <v>59</v>
      </c>
      <c r="D88" s="113"/>
      <c r="E88" s="113"/>
      <c r="F88" s="113"/>
      <c r="G88" s="113"/>
      <c r="H88" s="113"/>
      <c r="I88" s="8" t="s">
        <v>60</v>
      </c>
      <c r="J88" s="114" t="s">
        <v>61</v>
      </c>
      <c r="K88" s="114"/>
      <c r="L88" s="114"/>
      <c r="M88" s="115" t="s">
        <v>50</v>
      </c>
      <c r="N88" s="115"/>
      <c r="O88" s="115" t="s">
        <v>51</v>
      </c>
      <c r="P88" s="115"/>
      <c r="Q88" s="115"/>
      <c r="R88" s="116" t="s">
        <v>52</v>
      </c>
      <c r="S88" s="116"/>
      <c r="T88" s="32">
        <f>R92+R101+R110+R119+R128+R137+R146+R157+R166+R175+R190+R199+R208</f>
        <v>42590000</v>
      </c>
    </row>
    <row r="89" spans="1:20" s="1" customFormat="1" ht="10.95" customHeight="1" thickBot="1">
      <c r="A89" s="96">
        <v>1</v>
      </c>
      <c r="B89" s="96"/>
      <c r="C89" s="97">
        <v>2</v>
      </c>
      <c r="D89" s="97"/>
      <c r="E89" s="97"/>
      <c r="F89" s="97"/>
      <c r="G89" s="97"/>
      <c r="H89" s="97"/>
      <c r="I89" s="6">
        <v>3</v>
      </c>
      <c r="J89" s="97">
        <v>4</v>
      </c>
      <c r="K89" s="97"/>
      <c r="L89" s="97"/>
      <c r="M89" s="117">
        <v>5</v>
      </c>
      <c r="N89" s="117"/>
      <c r="O89" s="117">
        <v>6</v>
      </c>
      <c r="P89" s="117"/>
      <c r="Q89" s="117"/>
      <c r="R89" s="99">
        <v>7</v>
      </c>
      <c r="S89" s="99"/>
    </row>
    <row r="90" spans="1:20" s="9" customFormat="1" ht="20.399999999999999" customHeight="1">
      <c r="A90" s="118">
        <v>1</v>
      </c>
      <c r="B90" s="119"/>
      <c r="C90" s="44" t="s">
        <v>36</v>
      </c>
      <c r="D90" s="44"/>
      <c r="E90" s="44"/>
      <c r="F90" s="44"/>
      <c r="G90" s="44"/>
      <c r="H90" s="44"/>
      <c r="I90" s="44"/>
      <c r="J90" s="44"/>
      <c r="K90" s="44"/>
      <c r="L90" s="44"/>
      <c r="M90" s="44"/>
      <c r="N90" s="44"/>
      <c r="O90" s="44"/>
      <c r="P90" s="44"/>
      <c r="Q90" s="44"/>
      <c r="R90" s="44"/>
      <c r="S90" s="44"/>
    </row>
    <row r="91" spans="1:20" s="9" customFormat="1" ht="10.95" customHeight="1">
      <c r="A91" s="37">
        <v>1</v>
      </c>
      <c r="B91" s="37"/>
      <c r="C91" s="38" t="s">
        <v>62</v>
      </c>
      <c r="D91" s="38"/>
      <c r="E91" s="38"/>
      <c r="F91" s="38"/>
      <c r="G91" s="38"/>
      <c r="H91" s="38"/>
      <c r="I91" s="38"/>
      <c r="J91" s="38"/>
      <c r="K91" s="38"/>
      <c r="L91" s="38"/>
      <c r="M91" s="38"/>
      <c r="N91" s="38"/>
      <c r="O91" s="38"/>
      <c r="P91" s="38"/>
      <c r="Q91" s="38"/>
      <c r="R91" s="38"/>
      <c r="S91" s="38"/>
    </row>
    <row r="92" spans="1:20" s="9" customFormat="1" ht="31.8" customHeight="1">
      <c r="A92" s="33"/>
      <c r="B92" s="33"/>
      <c r="C92" s="34" t="s">
        <v>63</v>
      </c>
      <c r="D92" s="34"/>
      <c r="E92" s="34"/>
      <c r="F92" s="34"/>
      <c r="G92" s="34"/>
      <c r="H92" s="34"/>
      <c r="I92" s="10" t="s">
        <v>64</v>
      </c>
      <c r="J92" s="35" t="s">
        <v>128</v>
      </c>
      <c r="K92" s="35"/>
      <c r="L92" s="35"/>
      <c r="M92" s="41">
        <f>3300000+223823</f>
        <v>3523823</v>
      </c>
      <c r="N92" s="41"/>
      <c r="O92" s="40"/>
      <c r="P92" s="40"/>
      <c r="Q92" s="40"/>
      <c r="R92" s="41">
        <f>M92</f>
        <v>3523823</v>
      </c>
      <c r="S92" s="41"/>
      <c r="T92" s="31"/>
    </row>
    <row r="93" spans="1:20" s="9" customFormat="1" ht="10.95" customHeight="1">
      <c r="A93" s="37">
        <v>2</v>
      </c>
      <c r="B93" s="37"/>
      <c r="C93" s="38" t="s">
        <v>65</v>
      </c>
      <c r="D93" s="38"/>
      <c r="E93" s="38"/>
      <c r="F93" s="38"/>
      <c r="G93" s="38"/>
      <c r="H93" s="38"/>
      <c r="I93" s="38"/>
      <c r="J93" s="38"/>
      <c r="K93" s="38"/>
      <c r="L93" s="38"/>
      <c r="M93" s="38"/>
      <c r="N93" s="38"/>
      <c r="O93" s="38"/>
      <c r="P93" s="38"/>
      <c r="Q93" s="38"/>
      <c r="R93" s="38"/>
      <c r="S93" s="38"/>
    </row>
    <row r="94" spans="1:20" s="9" customFormat="1" ht="23.4" customHeight="1">
      <c r="A94" s="33"/>
      <c r="B94" s="33"/>
      <c r="C94" s="45" t="s">
        <v>66</v>
      </c>
      <c r="D94" s="45"/>
      <c r="E94" s="45"/>
      <c r="F94" s="45"/>
      <c r="G94" s="45"/>
      <c r="H94" s="45"/>
      <c r="I94" s="17" t="s">
        <v>67</v>
      </c>
      <c r="J94" s="120" t="s">
        <v>68</v>
      </c>
      <c r="K94" s="120"/>
      <c r="L94" s="120"/>
      <c r="M94" s="121">
        <v>14</v>
      </c>
      <c r="N94" s="121"/>
      <c r="O94" s="122"/>
      <c r="P94" s="122"/>
      <c r="Q94" s="122"/>
      <c r="R94" s="121">
        <f>M94</f>
        <v>14</v>
      </c>
      <c r="S94" s="121"/>
    </row>
    <row r="95" spans="1:20" s="9" customFormat="1" ht="10.95" customHeight="1">
      <c r="A95" s="37">
        <v>3</v>
      </c>
      <c r="B95" s="37"/>
      <c r="C95" s="123" t="s">
        <v>69</v>
      </c>
      <c r="D95" s="123"/>
      <c r="E95" s="123"/>
      <c r="F95" s="123"/>
      <c r="G95" s="123"/>
      <c r="H95" s="123"/>
      <c r="I95" s="123"/>
      <c r="J95" s="123"/>
      <c r="K95" s="123"/>
      <c r="L95" s="123"/>
      <c r="M95" s="123"/>
      <c r="N95" s="123"/>
      <c r="O95" s="123"/>
      <c r="P95" s="123"/>
      <c r="Q95" s="123"/>
      <c r="R95" s="123"/>
      <c r="S95" s="123"/>
    </row>
    <row r="96" spans="1:20" s="9" customFormat="1" ht="10.95" customHeight="1">
      <c r="A96" s="33"/>
      <c r="B96" s="33"/>
      <c r="C96" s="45" t="s">
        <v>70</v>
      </c>
      <c r="D96" s="45"/>
      <c r="E96" s="45"/>
      <c r="F96" s="45"/>
      <c r="G96" s="45"/>
      <c r="H96" s="45"/>
      <c r="I96" s="17" t="s">
        <v>64</v>
      </c>
      <c r="J96" s="120" t="s">
        <v>71</v>
      </c>
      <c r="K96" s="120"/>
      <c r="L96" s="120"/>
      <c r="M96" s="124">
        <f>M92/M94</f>
        <v>251701.64285714287</v>
      </c>
      <c r="N96" s="124"/>
      <c r="O96" s="122"/>
      <c r="P96" s="122"/>
      <c r="Q96" s="122"/>
      <c r="R96" s="124">
        <f>M96</f>
        <v>251701.64285714287</v>
      </c>
      <c r="S96" s="124"/>
    </row>
    <row r="97" spans="1:19" s="9" customFormat="1" ht="10.95" customHeight="1">
      <c r="A97" s="37">
        <v>4</v>
      </c>
      <c r="B97" s="37"/>
      <c r="C97" s="123" t="s">
        <v>72</v>
      </c>
      <c r="D97" s="123"/>
      <c r="E97" s="123"/>
      <c r="F97" s="123"/>
      <c r="G97" s="123"/>
      <c r="H97" s="123"/>
      <c r="I97" s="123"/>
      <c r="J97" s="123"/>
      <c r="K97" s="123"/>
      <c r="L97" s="123"/>
      <c r="M97" s="123"/>
      <c r="N97" s="123"/>
      <c r="O97" s="123"/>
      <c r="P97" s="123"/>
      <c r="Q97" s="123"/>
      <c r="R97" s="123"/>
      <c r="S97" s="123"/>
    </row>
    <row r="98" spans="1:19" s="9" customFormat="1" ht="25.2" customHeight="1">
      <c r="A98" s="33"/>
      <c r="B98" s="33"/>
      <c r="C98" s="45" t="s">
        <v>73</v>
      </c>
      <c r="D98" s="45"/>
      <c r="E98" s="45"/>
      <c r="F98" s="45"/>
      <c r="G98" s="45"/>
      <c r="H98" s="45"/>
      <c r="I98" s="17" t="s">
        <v>74</v>
      </c>
      <c r="J98" s="120" t="s">
        <v>71</v>
      </c>
      <c r="K98" s="120"/>
      <c r="L98" s="120"/>
      <c r="M98" s="125">
        <v>100</v>
      </c>
      <c r="N98" s="125"/>
      <c r="O98" s="125"/>
      <c r="P98" s="125"/>
      <c r="Q98" s="125"/>
      <c r="R98" s="125">
        <f>M98</f>
        <v>100</v>
      </c>
      <c r="S98" s="125"/>
    </row>
    <row r="99" spans="1:19" s="16" customFormat="1" ht="21.6" customHeight="1">
      <c r="A99" s="42">
        <v>2</v>
      </c>
      <c r="B99" s="43"/>
      <c r="C99" s="44" t="s">
        <v>37</v>
      </c>
      <c r="D99" s="44"/>
      <c r="E99" s="44"/>
      <c r="F99" s="44"/>
      <c r="G99" s="44"/>
      <c r="H99" s="44"/>
      <c r="I99" s="44"/>
      <c r="J99" s="44"/>
      <c r="K99" s="44"/>
      <c r="L99" s="44"/>
      <c r="M99" s="44"/>
      <c r="N99" s="44"/>
      <c r="O99" s="44"/>
      <c r="P99" s="44"/>
      <c r="Q99" s="44"/>
      <c r="R99" s="44"/>
      <c r="S99" s="44"/>
    </row>
    <row r="100" spans="1:19" s="9" customFormat="1" ht="10.95" customHeight="1">
      <c r="A100" s="37">
        <v>1</v>
      </c>
      <c r="B100" s="37"/>
      <c r="C100" s="38" t="s">
        <v>62</v>
      </c>
      <c r="D100" s="38"/>
      <c r="E100" s="38"/>
      <c r="F100" s="38"/>
      <c r="G100" s="38"/>
      <c r="H100" s="38"/>
      <c r="I100" s="38"/>
      <c r="J100" s="38"/>
      <c r="K100" s="38"/>
      <c r="L100" s="38"/>
      <c r="M100" s="38"/>
      <c r="N100" s="38"/>
      <c r="O100" s="38"/>
      <c r="P100" s="38"/>
      <c r="Q100" s="38"/>
      <c r="R100" s="38"/>
      <c r="S100" s="38"/>
    </row>
    <row r="101" spans="1:19" s="9" customFormat="1" ht="33.6" customHeight="1">
      <c r="A101" s="33"/>
      <c r="B101" s="33"/>
      <c r="C101" s="34" t="s">
        <v>63</v>
      </c>
      <c r="D101" s="34"/>
      <c r="E101" s="34"/>
      <c r="F101" s="34"/>
      <c r="G101" s="34"/>
      <c r="H101" s="34"/>
      <c r="I101" s="10" t="s">
        <v>64</v>
      </c>
      <c r="J101" s="35" t="s">
        <v>128</v>
      </c>
      <c r="K101" s="35"/>
      <c r="L101" s="35"/>
      <c r="M101" s="41">
        <v>500000</v>
      </c>
      <c r="N101" s="41"/>
      <c r="O101" s="40"/>
      <c r="P101" s="40"/>
      <c r="Q101" s="40"/>
      <c r="R101" s="41">
        <v>500000</v>
      </c>
      <c r="S101" s="41"/>
    </row>
    <row r="102" spans="1:19" s="9" customFormat="1" ht="10.95" customHeight="1">
      <c r="A102" s="37">
        <v>2</v>
      </c>
      <c r="B102" s="37"/>
      <c r="C102" s="38" t="s">
        <v>65</v>
      </c>
      <c r="D102" s="38"/>
      <c r="E102" s="38"/>
      <c r="F102" s="38"/>
      <c r="G102" s="38"/>
      <c r="H102" s="38"/>
      <c r="I102" s="38"/>
      <c r="J102" s="38"/>
      <c r="K102" s="38"/>
      <c r="L102" s="38"/>
      <c r="M102" s="38"/>
      <c r="N102" s="38"/>
      <c r="O102" s="38"/>
      <c r="P102" s="38"/>
      <c r="Q102" s="38"/>
      <c r="R102" s="38"/>
      <c r="S102" s="38"/>
    </row>
    <row r="103" spans="1:19" s="9" customFormat="1" ht="25.8" customHeight="1">
      <c r="A103" s="33"/>
      <c r="B103" s="33"/>
      <c r="C103" s="34" t="s">
        <v>75</v>
      </c>
      <c r="D103" s="34"/>
      <c r="E103" s="34"/>
      <c r="F103" s="34"/>
      <c r="G103" s="34"/>
      <c r="H103" s="34"/>
      <c r="I103" s="10" t="s">
        <v>67</v>
      </c>
      <c r="J103" s="35" t="s">
        <v>68</v>
      </c>
      <c r="K103" s="35"/>
      <c r="L103" s="35"/>
      <c r="M103" s="39">
        <v>42</v>
      </c>
      <c r="N103" s="39"/>
      <c r="O103" s="40"/>
      <c r="P103" s="40"/>
      <c r="Q103" s="40"/>
      <c r="R103" s="39">
        <v>42</v>
      </c>
      <c r="S103" s="39"/>
    </row>
    <row r="104" spans="1:19" s="9" customFormat="1" ht="10.95" customHeight="1">
      <c r="A104" s="37">
        <v>3</v>
      </c>
      <c r="B104" s="37"/>
      <c r="C104" s="38" t="s">
        <v>69</v>
      </c>
      <c r="D104" s="38"/>
      <c r="E104" s="38"/>
      <c r="F104" s="38"/>
      <c r="G104" s="38"/>
      <c r="H104" s="38"/>
      <c r="I104" s="38"/>
      <c r="J104" s="38"/>
      <c r="K104" s="38"/>
      <c r="L104" s="38"/>
      <c r="M104" s="38"/>
      <c r="N104" s="38"/>
      <c r="O104" s="38"/>
      <c r="P104" s="38"/>
      <c r="Q104" s="38"/>
      <c r="R104" s="38"/>
      <c r="S104" s="38"/>
    </row>
    <row r="105" spans="1:19" s="9" customFormat="1" ht="22.05" customHeight="1">
      <c r="A105" s="33"/>
      <c r="B105" s="33"/>
      <c r="C105" s="34" t="s">
        <v>76</v>
      </c>
      <c r="D105" s="34"/>
      <c r="E105" s="34"/>
      <c r="F105" s="34"/>
      <c r="G105" s="34"/>
      <c r="H105" s="34"/>
      <c r="I105" s="10" t="s">
        <v>64</v>
      </c>
      <c r="J105" s="35" t="s">
        <v>71</v>
      </c>
      <c r="K105" s="35"/>
      <c r="L105" s="35"/>
      <c r="M105" s="41">
        <v>11905</v>
      </c>
      <c r="N105" s="41"/>
      <c r="O105" s="40"/>
      <c r="P105" s="40"/>
      <c r="Q105" s="40"/>
      <c r="R105" s="41">
        <v>11905</v>
      </c>
      <c r="S105" s="41"/>
    </row>
    <row r="106" spans="1:19" s="9" customFormat="1" ht="10.95" customHeight="1">
      <c r="A106" s="37">
        <v>4</v>
      </c>
      <c r="B106" s="37"/>
      <c r="C106" s="38" t="s">
        <v>72</v>
      </c>
      <c r="D106" s="38"/>
      <c r="E106" s="38"/>
      <c r="F106" s="38"/>
      <c r="G106" s="38"/>
      <c r="H106" s="38"/>
      <c r="I106" s="38"/>
      <c r="J106" s="38"/>
      <c r="K106" s="38"/>
      <c r="L106" s="38"/>
      <c r="M106" s="38"/>
      <c r="N106" s="38"/>
      <c r="O106" s="38"/>
      <c r="P106" s="38"/>
      <c r="Q106" s="38"/>
      <c r="R106" s="38"/>
      <c r="S106" s="38"/>
    </row>
    <row r="107" spans="1:19" s="9" customFormat="1" ht="22.05" customHeight="1">
      <c r="A107" s="33"/>
      <c r="B107" s="33"/>
      <c r="C107" s="34" t="s">
        <v>77</v>
      </c>
      <c r="D107" s="34"/>
      <c r="E107" s="34"/>
      <c r="F107" s="34"/>
      <c r="G107" s="34"/>
      <c r="H107" s="34"/>
      <c r="I107" s="10" t="s">
        <v>74</v>
      </c>
      <c r="J107" s="35" t="s">
        <v>71</v>
      </c>
      <c r="K107" s="35"/>
      <c r="L107" s="35"/>
      <c r="M107" s="121" t="s">
        <v>123</v>
      </c>
      <c r="N107" s="121"/>
      <c r="O107" s="40"/>
      <c r="P107" s="40"/>
      <c r="Q107" s="40"/>
      <c r="R107" s="39" t="str">
        <f>M107</f>
        <v>більше в 7 разів</v>
      </c>
      <c r="S107" s="39"/>
    </row>
    <row r="108" spans="1:19" s="16" customFormat="1" ht="21" customHeight="1">
      <c r="A108" s="42">
        <v>3</v>
      </c>
      <c r="B108" s="43"/>
      <c r="C108" s="44" t="s">
        <v>38</v>
      </c>
      <c r="D108" s="44"/>
      <c r="E108" s="44"/>
      <c r="F108" s="44"/>
      <c r="G108" s="44"/>
      <c r="H108" s="44"/>
      <c r="I108" s="44"/>
      <c r="J108" s="44"/>
      <c r="K108" s="44"/>
      <c r="L108" s="44"/>
      <c r="M108" s="44"/>
      <c r="N108" s="44"/>
      <c r="O108" s="44"/>
      <c r="P108" s="44"/>
      <c r="Q108" s="44"/>
      <c r="R108" s="44"/>
      <c r="S108" s="44"/>
    </row>
    <row r="109" spans="1:19" s="9" customFormat="1" ht="10.95" customHeight="1">
      <c r="A109" s="37">
        <v>1</v>
      </c>
      <c r="B109" s="37"/>
      <c r="C109" s="38" t="s">
        <v>62</v>
      </c>
      <c r="D109" s="38"/>
      <c r="E109" s="38"/>
      <c r="F109" s="38"/>
      <c r="G109" s="38"/>
      <c r="H109" s="38"/>
      <c r="I109" s="38"/>
      <c r="J109" s="38"/>
      <c r="K109" s="38"/>
      <c r="L109" s="38"/>
      <c r="M109" s="38"/>
      <c r="N109" s="38"/>
      <c r="O109" s="38"/>
      <c r="P109" s="38"/>
      <c r="Q109" s="38"/>
      <c r="R109" s="38"/>
      <c r="S109" s="38"/>
    </row>
    <row r="110" spans="1:19" s="9" customFormat="1" ht="33.6" customHeight="1">
      <c r="A110" s="33"/>
      <c r="B110" s="33"/>
      <c r="C110" s="34" t="s">
        <v>63</v>
      </c>
      <c r="D110" s="34"/>
      <c r="E110" s="34"/>
      <c r="F110" s="34"/>
      <c r="G110" s="34"/>
      <c r="H110" s="34"/>
      <c r="I110" s="10" t="s">
        <v>64</v>
      </c>
      <c r="J110" s="35" t="s">
        <v>128</v>
      </c>
      <c r="K110" s="35"/>
      <c r="L110" s="35"/>
      <c r="M110" s="41">
        <v>4800000</v>
      </c>
      <c r="N110" s="41"/>
      <c r="O110" s="40"/>
      <c r="P110" s="40"/>
      <c r="Q110" s="40"/>
      <c r="R110" s="41">
        <v>4800000</v>
      </c>
      <c r="S110" s="41"/>
    </row>
    <row r="111" spans="1:19" s="9" customFormat="1" ht="10.95" customHeight="1">
      <c r="A111" s="37">
        <v>2</v>
      </c>
      <c r="B111" s="37"/>
      <c r="C111" s="38" t="s">
        <v>65</v>
      </c>
      <c r="D111" s="38"/>
      <c r="E111" s="38"/>
      <c r="F111" s="38"/>
      <c r="G111" s="38"/>
      <c r="H111" s="38"/>
      <c r="I111" s="38"/>
      <c r="J111" s="38"/>
      <c r="K111" s="38"/>
      <c r="L111" s="38"/>
      <c r="M111" s="38"/>
      <c r="N111" s="38"/>
      <c r="O111" s="38"/>
      <c r="P111" s="38"/>
      <c r="Q111" s="38"/>
      <c r="R111" s="38"/>
      <c r="S111" s="38"/>
    </row>
    <row r="112" spans="1:19" s="9" customFormat="1" ht="26.4" customHeight="1">
      <c r="A112" s="33"/>
      <c r="B112" s="33"/>
      <c r="C112" s="34" t="s">
        <v>78</v>
      </c>
      <c r="D112" s="34"/>
      <c r="E112" s="34"/>
      <c r="F112" s="34"/>
      <c r="G112" s="34"/>
      <c r="H112" s="34"/>
      <c r="I112" s="10" t="s">
        <v>67</v>
      </c>
      <c r="J112" s="35" t="s">
        <v>68</v>
      </c>
      <c r="K112" s="35"/>
      <c r="L112" s="35"/>
      <c r="M112" s="39">
        <v>924</v>
      </c>
      <c r="N112" s="39"/>
      <c r="O112" s="40"/>
      <c r="P112" s="40"/>
      <c r="Q112" s="40"/>
      <c r="R112" s="39">
        <v>924</v>
      </c>
      <c r="S112" s="39"/>
    </row>
    <row r="113" spans="1:19" s="9" customFormat="1" ht="10.95" customHeight="1">
      <c r="A113" s="37">
        <v>3</v>
      </c>
      <c r="B113" s="37"/>
      <c r="C113" s="38" t="s">
        <v>69</v>
      </c>
      <c r="D113" s="38"/>
      <c r="E113" s="38"/>
      <c r="F113" s="38"/>
      <c r="G113" s="38"/>
      <c r="H113" s="38"/>
      <c r="I113" s="38"/>
      <c r="J113" s="38"/>
      <c r="K113" s="38"/>
      <c r="L113" s="38"/>
      <c r="M113" s="38"/>
      <c r="N113" s="38"/>
      <c r="O113" s="38"/>
      <c r="P113" s="38"/>
      <c r="Q113" s="38"/>
      <c r="R113" s="38"/>
      <c r="S113" s="38"/>
    </row>
    <row r="114" spans="1:19" s="9" customFormat="1" ht="22.05" customHeight="1">
      <c r="A114" s="33"/>
      <c r="B114" s="33"/>
      <c r="C114" s="34" t="s">
        <v>79</v>
      </c>
      <c r="D114" s="34"/>
      <c r="E114" s="34"/>
      <c r="F114" s="34"/>
      <c r="G114" s="34"/>
      <c r="H114" s="34"/>
      <c r="I114" s="10" t="s">
        <v>64</v>
      </c>
      <c r="J114" s="35" t="s">
        <v>71</v>
      </c>
      <c r="K114" s="35"/>
      <c r="L114" s="35"/>
      <c r="M114" s="41">
        <v>5195</v>
      </c>
      <c r="N114" s="41"/>
      <c r="O114" s="40"/>
      <c r="P114" s="40"/>
      <c r="Q114" s="40"/>
      <c r="R114" s="41">
        <v>5195</v>
      </c>
      <c r="S114" s="41"/>
    </row>
    <row r="115" spans="1:19" s="9" customFormat="1" ht="10.95" customHeight="1">
      <c r="A115" s="37">
        <v>4</v>
      </c>
      <c r="B115" s="37"/>
      <c r="C115" s="38" t="s">
        <v>72</v>
      </c>
      <c r="D115" s="38"/>
      <c r="E115" s="38"/>
      <c r="F115" s="38"/>
      <c r="G115" s="38"/>
      <c r="H115" s="38"/>
      <c r="I115" s="38"/>
      <c r="J115" s="38"/>
      <c r="K115" s="38"/>
      <c r="L115" s="38"/>
      <c r="M115" s="38"/>
      <c r="N115" s="38"/>
      <c r="O115" s="38"/>
      <c r="P115" s="38"/>
      <c r="Q115" s="38"/>
      <c r="R115" s="38"/>
      <c r="S115" s="38"/>
    </row>
    <row r="116" spans="1:19" s="9" customFormat="1" ht="21.6" customHeight="1">
      <c r="A116" s="33"/>
      <c r="B116" s="33"/>
      <c r="C116" s="34" t="s">
        <v>80</v>
      </c>
      <c r="D116" s="34"/>
      <c r="E116" s="34"/>
      <c r="F116" s="34"/>
      <c r="G116" s="34"/>
      <c r="H116" s="34"/>
      <c r="I116" s="10" t="s">
        <v>74</v>
      </c>
      <c r="J116" s="35" t="s">
        <v>71</v>
      </c>
      <c r="K116" s="35"/>
      <c r="L116" s="35"/>
      <c r="M116" s="36">
        <v>105.1</v>
      </c>
      <c r="N116" s="36"/>
      <c r="O116" s="40"/>
      <c r="P116" s="40"/>
      <c r="Q116" s="40"/>
      <c r="R116" s="36">
        <f>M116</f>
        <v>105.1</v>
      </c>
      <c r="S116" s="36"/>
    </row>
    <row r="117" spans="1:19" s="16" customFormat="1" ht="22.8" customHeight="1">
      <c r="A117" s="42">
        <v>4</v>
      </c>
      <c r="B117" s="43"/>
      <c r="C117" s="44" t="s">
        <v>39</v>
      </c>
      <c r="D117" s="44"/>
      <c r="E117" s="44"/>
      <c r="F117" s="44"/>
      <c r="G117" s="44"/>
      <c r="H117" s="44"/>
      <c r="I117" s="44"/>
      <c r="J117" s="44"/>
      <c r="K117" s="44"/>
      <c r="L117" s="44"/>
      <c r="M117" s="44"/>
      <c r="N117" s="44"/>
      <c r="O117" s="44"/>
      <c r="P117" s="44"/>
      <c r="Q117" s="44"/>
      <c r="R117" s="44"/>
      <c r="S117" s="44"/>
    </row>
    <row r="118" spans="1:19" s="9" customFormat="1" ht="10.95" customHeight="1">
      <c r="A118" s="37">
        <v>1</v>
      </c>
      <c r="B118" s="37"/>
      <c r="C118" s="38" t="s">
        <v>62</v>
      </c>
      <c r="D118" s="38"/>
      <c r="E118" s="38"/>
      <c r="F118" s="38"/>
      <c r="G118" s="38"/>
      <c r="H118" s="38"/>
      <c r="I118" s="38"/>
      <c r="J118" s="38"/>
      <c r="K118" s="38"/>
      <c r="L118" s="38"/>
      <c r="M118" s="38"/>
      <c r="N118" s="38"/>
      <c r="O118" s="38"/>
      <c r="P118" s="38"/>
      <c r="Q118" s="38"/>
      <c r="R118" s="38"/>
      <c r="S118" s="38"/>
    </row>
    <row r="119" spans="1:19" s="9" customFormat="1" ht="30.6" customHeight="1">
      <c r="A119" s="33"/>
      <c r="B119" s="33"/>
      <c r="C119" s="34" t="s">
        <v>63</v>
      </c>
      <c r="D119" s="34"/>
      <c r="E119" s="34"/>
      <c r="F119" s="34"/>
      <c r="G119" s="34"/>
      <c r="H119" s="34"/>
      <c r="I119" s="10" t="s">
        <v>64</v>
      </c>
      <c r="J119" s="35" t="s">
        <v>128</v>
      </c>
      <c r="K119" s="35"/>
      <c r="L119" s="35"/>
      <c r="M119" s="41">
        <f>5200000+300000</f>
        <v>5500000</v>
      </c>
      <c r="N119" s="41"/>
      <c r="O119" s="40"/>
      <c r="P119" s="40"/>
      <c r="Q119" s="40"/>
      <c r="R119" s="41">
        <f>M119</f>
        <v>5500000</v>
      </c>
      <c r="S119" s="41"/>
    </row>
    <row r="120" spans="1:19" s="9" customFormat="1" ht="10.95" customHeight="1">
      <c r="A120" s="37">
        <v>2</v>
      </c>
      <c r="B120" s="37"/>
      <c r="C120" s="38" t="s">
        <v>65</v>
      </c>
      <c r="D120" s="38"/>
      <c r="E120" s="38"/>
      <c r="F120" s="38"/>
      <c r="G120" s="38"/>
      <c r="H120" s="38"/>
      <c r="I120" s="38"/>
      <c r="J120" s="38"/>
      <c r="K120" s="38"/>
      <c r="L120" s="38"/>
      <c r="M120" s="38"/>
      <c r="N120" s="38"/>
      <c r="O120" s="38"/>
      <c r="P120" s="38"/>
      <c r="Q120" s="38"/>
      <c r="R120" s="38"/>
      <c r="S120" s="38"/>
    </row>
    <row r="121" spans="1:19" s="9" customFormat="1" ht="26.4" customHeight="1">
      <c r="A121" s="33"/>
      <c r="B121" s="33"/>
      <c r="C121" s="34" t="s">
        <v>81</v>
      </c>
      <c r="D121" s="34"/>
      <c r="E121" s="34"/>
      <c r="F121" s="34"/>
      <c r="G121" s="34"/>
      <c r="H121" s="34"/>
      <c r="I121" s="10" t="s">
        <v>67</v>
      </c>
      <c r="J121" s="35" t="s">
        <v>68</v>
      </c>
      <c r="K121" s="35"/>
      <c r="L121" s="35"/>
      <c r="M121" s="124">
        <v>3302</v>
      </c>
      <c r="N121" s="124"/>
      <c r="O121" s="40"/>
      <c r="P121" s="40"/>
      <c r="Q121" s="40"/>
      <c r="R121" s="41">
        <v>3302</v>
      </c>
      <c r="S121" s="41"/>
    </row>
    <row r="122" spans="1:19" s="9" customFormat="1" ht="10.95" customHeight="1">
      <c r="A122" s="37">
        <v>3</v>
      </c>
      <c r="B122" s="37"/>
      <c r="C122" s="38" t="s">
        <v>69</v>
      </c>
      <c r="D122" s="38"/>
      <c r="E122" s="38"/>
      <c r="F122" s="38"/>
      <c r="G122" s="38"/>
      <c r="H122" s="38"/>
      <c r="I122" s="38"/>
      <c r="J122" s="38"/>
      <c r="K122" s="38"/>
      <c r="L122" s="38"/>
      <c r="M122" s="38"/>
      <c r="N122" s="38"/>
      <c r="O122" s="38"/>
      <c r="P122" s="38"/>
      <c r="Q122" s="38"/>
      <c r="R122" s="38"/>
      <c r="S122" s="38"/>
    </row>
    <row r="123" spans="1:19" s="9" customFormat="1" ht="22.05" customHeight="1">
      <c r="A123" s="33"/>
      <c r="B123" s="33"/>
      <c r="C123" s="34" t="s">
        <v>82</v>
      </c>
      <c r="D123" s="34"/>
      <c r="E123" s="34"/>
      <c r="F123" s="34"/>
      <c r="G123" s="34"/>
      <c r="H123" s="34"/>
      <c r="I123" s="10" t="s">
        <v>64</v>
      </c>
      <c r="J123" s="35" t="s">
        <v>71</v>
      </c>
      <c r="K123" s="35"/>
      <c r="L123" s="35"/>
      <c r="M123" s="41">
        <f>M119/M121</f>
        <v>1665.6571774682011</v>
      </c>
      <c r="N123" s="41"/>
      <c r="O123" s="40"/>
      <c r="P123" s="40"/>
      <c r="Q123" s="40"/>
      <c r="R123" s="41">
        <f>R119/R121</f>
        <v>1665.6571774682011</v>
      </c>
      <c r="S123" s="41"/>
    </row>
    <row r="124" spans="1:19" s="9" customFormat="1" ht="10.95" customHeight="1">
      <c r="A124" s="37">
        <v>4</v>
      </c>
      <c r="B124" s="37"/>
      <c r="C124" s="38" t="s">
        <v>72</v>
      </c>
      <c r="D124" s="38"/>
      <c r="E124" s="38"/>
      <c r="F124" s="38"/>
      <c r="G124" s="38"/>
      <c r="H124" s="38"/>
      <c r="I124" s="38"/>
      <c r="J124" s="38"/>
      <c r="K124" s="38"/>
      <c r="L124" s="38"/>
      <c r="M124" s="38"/>
      <c r="N124" s="38"/>
      <c r="O124" s="38"/>
      <c r="P124" s="38"/>
      <c r="Q124" s="38"/>
      <c r="R124" s="38"/>
      <c r="S124" s="38"/>
    </row>
    <row r="125" spans="1:19" s="9" customFormat="1" ht="33" customHeight="1">
      <c r="A125" s="33"/>
      <c r="B125" s="33"/>
      <c r="C125" s="34" t="s">
        <v>83</v>
      </c>
      <c r="D125" s="34"/>
      <c r="E125" s="34"/>
      <c r="F125" s="34"/>
      <c r="G125" s="34"/>
      <c r="H125" s="34"/>
      <c r="I125" s="10" t="s">
        <v>74</v>
      </c>
      <c r="J125" s="35" t="s">
        <v>71</v>
      </c>
      <c r="K125" s="35"/>
      <c r="L125" s="35"/>
      <c r="M125" s="36">
        <v>101.4</v>
      </c>
      <c r="N125" s="36"/>
      <c r="O125" s="40"/>
      <c r="P125" s="40"/>
      <c r="Q125" s="40"/>
      <c r="R125" s="36">
        <f>M125</f>
        <v>101.4</v>
      </c>
      <c r="S125" s="36"/>
    </row>
    <row r="126" spans="1:19" s="16" customFormat="1" ht="22.05" customHeight="1">
      <c r="A126" s="42">
        <v>5</v>
      </c>
      <c r="B126" s="43"/>
      <c r="C126" s="44" t="s">
        <v>40</v>
      </c>
      <c r="D126" s="44"/>
      <c r="E126" s="44"/>
      <c r="F126" s="44"/>
      <c r="G126" s="44"/>
      <c r="H126" s="44"/>
      <c r="I126" s="44"/>
      <c r="J126" s="44"/>
      <c r="K126" s="44"/>
      <c r="L126" s="44"/>
      <c r="M126" s="44"/>
      <c r="N126" s="44"/>
      <c r="O126" s="44"/>
      <c r="P126" s="44"/>
      <c r="Q126" s="44"/>
      <c r="R126" s="44"/>
      <c r="S126" s="44"/>
    </row>
    <row r="127" spans="1:19" s="9" customFormat="1" ht="10.95" customHeight="1">
      <c r="A127" s="37">
        <v>1</v>
      </c>
      <c r="B127" s="37"/>
      <c r="C127" s="38" t="s">
        <v>62</v>
      </c>
      <c r="D127" s="38"/>
      <c r="E127" s="38"/>
      <c r="F127" s="38"/>
      <c r="G127" s="38"/>
      <c r="H127" s="38"/>
      <c r="I127" s="38"/>
      <c r="J127" s="38"/>
      <c r="K127" s="38"/>
      <c r="L127" s="38"/>
      <c r="M127" s="38"/>
      <c r="N127" s="38"/>
      <c r="O127" s="38"/>
      <c r="P127" s="38"/>
      <c r="Q127" s="38"/>
      <c r="R127" s="38"/>
      <c r="S127" s="38"/>
    </row>
    <row r="128" spans="1:19" s="9" customFormat="1" ht="33.6" customHeight="1">
      <c r="A128" s="33"/>
      <c r="B128" s="33"/>
      <c r="C128" s="34" t="s">
        <v>63</v>
      </c>
      <c r="D128" s="34"/>
      <c r="E128" s="34"/>
      <c r="F128" s="34"/>
      <c r="G128" s="34"/>
      <c r="H128" s="34"/>
      <c r="I128" s="10" t="s">
        <v>64</v>
      </c>
      <c r="J128" s="35" t="s">
        <v>128</v>
      </c>
      <c r="K128" s="35"/>
      <c r="L128" s="35"/>
      <c r="M128" s="41">
        <f>12500000-223823</f>
        <v>12276177</v>
      </c>
      <c r="N128" s="41"/>
      <c r="O128" s="40"/>
      <c r="P128" s="40"/>
      <c r="Q128" s="40"/>
      <c r="R128" s="41">
        <f>M128</f>
        <v>12276177</v>
      </c>
      <c r="S128" s="41"/>
    </row>
    <row r="129" spans="1:19" s="9" customFormat="1" ht="10.95" customHeight="1">
      <c r="A129" s="37">
        <v>2</v>
      </c>
      <c r="B129" s="37"/>
      <c r="C129" s="38" t="s">
        <v>65</v>
      </c>
      <c r="D129" s="38"/>
      <c r="E129" s="38"/>
      <c r="F129" s="38"/>
      <c r="G129" s="38"/>
      <c r="H129" s="38"/>
      <c r="I129" s="38"/>
      <c r="J129" s="38"/>
      <c r="K129" s="38"/>
      <c r="L129" s="38"/>
      <c r="M129" s="38"/>
      <c r="N129" s="38"/>
      <c r="O129" s="38"/>
      <c r="P129" s="38"/>
      <c r="Q129" s="38"/>
      <c r="R129" s="38"/>
      <c r="S129" s="38"/>
    </row>
    <row r="130" spans="1:19" s="9" customFormat="1" ht="23.4" customHeight="1">
      <c r="A130" s="33"/>
      <c r="B130" s="33"/>
      <c r="C130" s="34" t="s">
        <v>84</v>
      </c>
      <c r="D130" s="34"/>
      <c r="E130" s="34"/>
      <c r="F130" s="34"/>
      <c r="G130" s="34"/>
      <c r="H130" s="34"/>
      <c r="I130" s="10" t="s">
        <v>67</v>
      </c>
      <c r="J130" s="35" t="s">
        <v>68</v>
      </c>
      <c r="K130" s="35"/>
      <c r="L130" s="35"/>
      <c r="M130" s="121">
        <v>202</v>
      </c>
      <c r="N130" s="121"/>
      <c r="O130" s="40"/>
      <c r="P130" s="40"/>
      <c r="Q130" s="40"/>
      <c r="R130" s="39">
        <v>202</v>
      </c>
      <c r="S130" s="39"/>
    </row>
    <row r="131" spans="1:19" s="9" customFormat="1" ht="10.95" customHeight="1">
      <c r="A131" s="37">
        <v>3</v>
      </c>
      <c r="B131" s="37"/>
      <c r="C131" s="38" t="s">
        <v>69</v>
      </c>
      <c r="D131" s="38"/>
      <c r="E131" s="38"/>
      <c r="F131" s="38"/>
      <c r="G131" s="38"/>
      <c r="H131" s="38"/>
      <c r="I131" s="38"/>
      <c r="J131" s="38"/>
      <c r="K131" s="38"/>
      <c r="L131" s="38"/>
      <c r="M131" s="38"/>
      <c r="N131" s="38"/>
      <c r="O131" s="38"/>
      <c r="P131" s="38"/>
      <c r="Q131" s="38"/>
      <c r="R131" s="38"/>
      <c r="S131" s="38"/>
    </row>
    <row r="132" spans="1:19" s="9" customFormat="1" ht="22.05" customHeight="1">
      <c r="A132" s="33"/>
      <c r="B132" s="33"/>
      <c r="C132" s="34" t="s">
        <v>85</v>
      </c>
      <c r="D132" s="34"/>
      <c r="E132" s="34"/>
      <c r="F132" s="34"/>
      <c r="G132" s="34"/>
      <c r="H132" s="34"/>
      <c r="I132" s="10" t="s">
        <v>64</v>
      </c>
      <c r="J132" s="35" t="s">
        <v>71</v>
      </c>
      <c r="K132" s="35"/>
      <c r="L132" s="35"/>
      <c r="M132" s="41">
        <f>M128/M130</f>
        <v>60773.153465346535</v>
      </c>
      <c r="N132" s="41"/>
      <c r="O132" s="40"/>
      <c r="P132" s="40"/>
      <c r="Q132" s="40"/>
      <c r="R132" s="41">
        <f>R128/R130</f>
        <v>60773.153465346535</v>
      </c>
      <c r="S132" s="41"/>
    </row>
    <row r="133" spans="1:19" s="9" customFormat="1" ht="10.95" customHeight="1">
      <c r="A133" s="37">
        <v>4</v>
      </c>
      <c r="B133" s="37"/>
      <c r="C133" s="38" t="s">
        <v>72</v>
      </c>
      <c r="D133" s="38"/>
      <c r="E133" s="38"/>
      <c r="F133" s="38"/>
      <c r="G133" s="38"/>
      <c r="H133" s="38"/>
      <c r="I133" s="38"/>
      <c r="J133" s="38"/>
      <c r="K133" s="38"/>
      <c r="L133" s="38"/>
      <c r="M133" s="38"/>
      <c r="N133" s="38"/>
      <c r="O133" s="38"/>
      <c r="P133" s="38"/>
      <c r="Q133" s="38"/>
      <c r="R133" s="38"/>
      <c r="S133" s="38"/>
    </row>
    <row r="134" spans="1:19" s="9" customFormat="1" ht="23.4" customHeight="1">
      <c r="A134" s="33"/>
      <c r="B134" s="33"/>
      <c r="C134" s="126" t="s">
        <v>138</v>
      </c>
      <c r="D134" s="127"/>
      <c r="E134" s="127"/>
      <c r="F134" s="127"/>
      <c r="G134" s="127"/>
      <c r="H134" s="128"/>
      <c r="I134" s="10" t="s">
        <v>74</v>
      </c>
      <c r="J134" s="35" t="s">
        <v>71</v>
      </c>
      <c r="K134" s="35"/>
      <c r="L134" s="35"/>
      <c r="M134" s="125" t="s">
        <v>125</v>
      </c>
      <c r="N134" s="125"/>
      <c r="O134" s="125"/>
      <c r="P134" s="125"/>
      <c r="Q134" s="125"/>
      <c r="R134" s="125" t="str">
        <f>M134</f>
        <v>більше в 3,6 рази</v>
      </c>
      <c r="S134" s="125"/>
    </row>
    <row r="135" spans="1:19" s="16" customFormat="1" ht="22.05" customHeight="1">
      <c r="A135" s="42">
        <v>6</v>
      </c>
      <c r="B135" s="43"/>
      <c r="C135" s="44" t="s">
        <v>41</v>
      </c>
      <c r="D135" s="44"/>
      <c r="E135" s="44"/>
      <c r="F135" s="44"/>
      <c r="G135" s="44"/>
      <c r="H135" s="44"/>
      <c r="I135" s="44"/>
      <c r="J135" s="44"/>
      <c r="K135" s="44"/>
      <c r="L135" s="44"/>
      <c r="M135" s="44"/>
      <c r="N135" s="44"/>
      <c r="O135" s="44"/>
      <c r="P135" s="44"/>
      <c r="Q135" s="44"/>
      <c r="R135" s="44"/>
      <c r="S135" s="44"/>
    </row>
    <row r="136" spans="1:19" s="9" customFormat="1" ht="10.95" customHeight="1">
      <c r="A136" s="37">
        <v>1</v>
      </c>
      <c r="B136" s="37"/>
      <c r="C136" s="38" t="s">
        <v>62</v>
      </c>
      <c r="D136" s="38"/>
      <c r="E136" s="38"/>
      <c r="F136" s="38"/>
      <c r="G136" s="38"/>
      <c r="H136" s="38"/>
      <c r="I136" s="38"/>
      <c r="J136" s="38"/>
      <c r="K136" s="38"/>
      <c r="L136" s="38"/>
      <c r="M136" s="38"/>
      <c r="N136" s="38"/>
      <c r="O136" s="38"/>
      <c r="P136" s="38"/>
      <c r="Q136" s="38"/>
      <c r="R136" s="38"/>
      <c r="S136" s="38"/>
    </row>
    <row r="137" spans="1:19" s="9" customFormat="1" ht="33.6" customHeight="1">
      <c r="A137" s="33"/>
      <c r="B137" s="33"/>
      <c r="C137" s="34" t="s">
        <v>63</v>
      </c>
      <c r="D137" s="34"/>
      <c r="E137" s="34"/>
      <c r="F137" s="34"/>
      <c r="G137" s="34"/>
      <c r="H137" s="34"/>
      <c r="I137" s="10" t="s">
        <v>64</v>
      </c>
      <c r="J137" s="35" t="s">
        <v>128</v>
      </c>
      <c r="K137" s="35"/>
      <c r="L137" s="35"/>
      <c r="M137" s="41">
        <v>5500000</v>
      </c>
      <c r="N137" s="41"/>
      <c r="O137" s="40"/>
      <c r="P137" s="40"/>
      <c r="Q137" s="40"/>
      <c r="R137" s="41">
        <v>5500000</v>
      </c>
      <c r="S137" s="41"/>
    </row>
    <row r="138" spans="1:19" s="9" customFormat="1" ht="10.95" customHeight="1">
      <c r="A138" s="37">
        <v>2</v>
      </c>
      <c r="B138" s="37"/>
      <c r="C138" s="38" t="s">
        <v>65</v>
      </c>
      <c r="D138" s="38"/>
      <c r="E138" s="38"/>
      <c r="F138" s="38"/>
      <c r="G138" s="38"/>
      <c r="H138" s="38"/>
      <c r="I138" s="38"/>
      <c r="J138" s="38"/>
      <c r="K138" s="38"/>
      <c r="L138" s="38"/>
      <c r="M138" s="38"/>
      <c r="N138" s="38"/>
      <c r="O138" s="38"/>
      <c r="P138" s="38"/>
      <c r="Q138" s="38"/>
      <c r="R138" s="38"/>
      <c r="S138" s="38"/>
    </row>
    <row r="139" spans="1:19" s="9" customFormat="1" ht="23.4" customHeight="1">
      <c r="A139" s="33"/>
      <c r="B139" s="33"/>
      <c r="C139" s="34" t="s">
        <v>87</v>
      </c>
      <c r="D139" s="34"/>
      <c r="E139" s="34"/>
      <c r="F139" s="34"/>
      <c r="G139" s="34"/>
      <c r="H139" s="34"/>
      <c r="I139" s="10" t="s">
        <v>67</v>
      </c>
      <c r="J139" s="35" t="s">
        <v>68</v>
      </c>
      <c r="K139" s="35"/>
      <c r="L139" s="35"/>
      <c r="M139" s="39">
        <v>185</v>
      </c>
      <c r="N139" s="39"/>
      <c r="O139" s="40"/>
      <c r="P139" s="40"/>
      <c r="Q139" s="40"/>
      <c r="R139" s="39">
        <v>185</v>
      </c>
      <c r="S139" s="39"/>
    </row>
    <row r="140" spans="1:19" s="9" customFormat="1" ht="10.95" customHeight="1">
      <c r="A140" s="37">
        <v>3</v>
      </c>
      <c r="B140" s="37"/>
      <c r="C140" s="38" t="s">
        <v>69</v>
      </c>
      <c r="D140" s="38"/>
      <c r="E140" s="38"/>
      <c r="F140" s="38"/>
      <c r="G140" s="38"/>
      <c r="H140" s="38"/>
      <c r="I140" s="38"/>
      <c r="J140" s="38"/>
      <c r="K140" s="38"/>
      <c r="L140" s="38"/>
      <c r="M140" s="38"/>
      <c r="N140" s="38"/>
      <c r="O140" s="38"/>
      <c r="P140" s="38"/>
      <c r="Q140" s="38"/>
      <c r="R140" s="38"/>
      <c r="S140" s="38"/>
    </row>
    <row r="141" spans="1:19" s="9" customFormat="1" ht="22.05" customHeight="1">
      <c r="A141" s="33"/>
      <c r="B141" s="33"/>
      <c r="C141" s="34" t="s">
        <v>88</v>
      </c>
      <c r="D141" s="34"/>
      <c r="E141" s="34"/>
      <c r="F141" s="34"/>
      <c r="G141" s="34"/>
      <c r="H141" s="34"/>
      <c r="I141" s="10" t="s">
        <v>64</v>
      </c>
      <c r="J141" s="35" t="s">
        <v>71</v>
      </c>
      <c r="K141" s="35"/>
      <c r="L141" s="35"/>
      <c r="M141" s="41">
        <v>29730</v>
      </c>
      <c r="N141" s="41"/>
      <c r="O141" s="40"/>
      <c r="P141" s="40"/>
      <c r="Q141" s="40"/>
      <c r="R141" s="41">
        <v>29730</v>
      </c>
      <c r="S141" s="41"/>
    </row>
    <row r="142" spans="1:19" s="9" customFormat="1" ht="10.95" customHeight="1">
      <c r="A142" s="37">
        <v>4</v>
      </c>
      <c r="B142" s="37"/>
      <c r="C142" s="38" t="s">
        <v>72</v>
      </c>
      <c r="D142" s="38"/>
      <c r="E142" s="38"/>
      <c r="F142" s="38"/>
      <c r="G142" s="38"/>
      <c r="H142" s="38"/>
      <c r="I142" s="38"/>
      <c r="J142" s="38"/>
      <c r="K142" s="38"/>
      <c r="L142" s="38"/>
      <c r="M142" s="38"/>
      <c r="N142" s="38"/>
      <c r="O142" s="38"/>
      <c r="P142" s="38"/>
      <c r="Q142" s="38"/>
      <c r="R142" s="38"/>
      <c r="S142" s="38"/>
    </row>
    <row r="143" spans="1:19" s="9" customFormat="1" ht="33" customHeight="1">
      <c r="A143" s="33"/>
      <c r="B143" s="33"/>
      <c r="C143" s="34" t="s">
        <v>89</v>
      </c>
      <c r="D143" s="34"/>
      <c r="E143" s="34"/>
      <c r="F143" s="34"/>
      <c r="G143" s="34"/>
      <c r="H143" s="34"/>
      <c r="I143" s="10" t="s">
        <v>74</v>
      </c>
      <c r="J143" s="35" t="s">
        <v>71</v>
      </c>
      <c r="K143" s="35"/>
      <c r="L143" s="35"/>
      <c r="M143" s="36">
        <v>103.9</v>
      </c>
      <c r="N143" s="36"/>
      <c r="O143" s="40"/>
      <c r="P143" s="40"/>
      <c r="Q143" s="40"/>
      <c r="R143" s="36">
        <f>M143</f>
        <v>103.9</v>
      </c>
      <c r="S143" s="36"/>
    </row>
    <row r="144" spans="1:19" s="16" customFormat="1" ht="21.6" customHeight="1">
      <c r="A144" s="42">
        <v>7</v>
      </c>
      <c r="B144" s="43"/>
      <c r="C144" s="44" t="s">
        <v>42</v>
      </c>
      <c r="D144" s="44"/>
      <c r="E144" s="44"/>
      <c r="F144" s="44"/>
      <c r="G144" s="44"/>
      <c r="H144" s="44"/>
      <c r="I144" s="44"/>
      <c r="J144" s="44"/>
      <c r="K144" s="44"/>
      <c r="L144" s="44"/>
      <c r="M144" s="44"/>
      <c r="N144" s="44"/>
      <c r="O144" s="44"/>
      <c r="P144" s="44"/>
      <c r="Q144" s="44"/>
      <c r="R144" s="44"/>
      <c r="S144" s="44"/>
    </row>
    <row r="145" spans="1:19" s="9" customFormat="1" ht="10.95" customHeight="1">
      <c r="A145" s="37">
        <v>1</v>
      </c>
      <c r="B145" s="37"/>
      <c r="C145" s="38" t="s">
        <v>62</v>
      </c>
      <c r="D145" s="38"/>
      <c r="E145" s="38"/>
      <c r="F145" s="38"/>
      <c r="G145" s="38"/>
      <c r="H145" s="38"/>
      <c r="I145" s="38"/>
      <c r="J145" s="38"/>
      <c r="K145" s="38"/>
      <c r="L145" s="38"/>
      <c r="M145" s="38"/>
      <c r="N145" s="38"/>
      <c r="O145" s="38"/>
      <c r="P145" s="38"/>
      <c r="Q145" s="38"/>
      <c r="R145" s="38"/>
      <c r="S145" s="38"/>
    </row>
    <row r="146" spans="1:19" s="9" customFormat="1" ht="33" customHeight="1">
      <c r="A146" s="33"/>
      <c r="B146" s="33"/>
      <c r="C146" s="34" t="s">
        <v>63</v>
      </c>
      <c r="D146" s="34"/>
      <c r="E146" s="34"/>
      <c r="F146" s="34"/>
      <c r="G146" s="34"/>
      <c r="H146" s="34"/>
      <c r="I146" s="10" t="s">
        <v>64</v>
      </c>
      <c r="J146" s="35" t="s">
        <v>128</v>
      </c>
      <c r="K146" s="35"/>
      <c r="L146" s="35"/>
      <c r="M146" s="41">
        <v>2500000</v>
      </c>
      <c r="N146" s="41"/>
      <c r="O146" s="40"/>
      <c r="P146" s="40"/>
      <c r="Q146" s="40"/>
      <c r="R146" s="41">
        <v>2500000</v>
      </c>
      <c r="S146" s="41"/>
    </row>
    <row r="147" spans="1:19" s="9" customFormat="1" ht="10.95" customHeight="1">
      <c r="A147" s="37">
        <v>2</v>
      </c>
      <c r="B147" s="37"/>
      <c r="C147" s="38" t="s">
        <v>65</v>
      </c>
      <c r="D147" s="38"/>
      <c r="E147" s="38"/>
      <c r="F147" s="38"/>
      <c r="G147" s="38"/>
      <c r="H147" s="38"/>
      <c r="I147" s="38"/>
      <c r="J147" s="38"/>
      <c r="K147" s="38"/>
      <c r="L147" s="38"/>
      <c r="M147" s="38"/>
      <c r="N147" s="38"/>
      <c r="O147" s="38"/>
      <c r="P147" s="38"/>
      <c r="Q147" s="38"/>
      <c r="R147" s="38"/>
      <c r="S147" s="38"/>
    </row>
    <row r="148" spans="1:19" s="9" customFormat="1" ht="24.6" customHeight="1">
      <c r="A148" s="33"/>
      <c r="B148" s="33"/>
      <c r="C148" s="34" t="s">
        <v>90</v>
      </c>
      <c r="D148" s="34"/>
      <c r="E148" s="34"/>
      <c r="F148" s="34"/>
      <c r="G148" s="34"/>
      <c r="H148" s="34"/>
      <c r="I148" s="10" t="s">
        <v>67</v>
      </c>
      <c r="J148" s="35" t="s">
        <v>68</v>
      </c>
      <c r="K148" s="35"/>
      <c r="L148" s="35"/>
      <c r="M148" s="41">
        <v>8498</v>
      </c>
      <c r="N148" s="41"/>
      <c r="O148" s="40"/>
      <c r="P148" s="40"/>
      <c r="Q148" s="40"/>
      <c r="R148" s="41">
        <v>8498</v>
      </c>
      <c r="S148" s="41"/>
    </row>
    <row r="149" spans="1:19" s="9" customFormat="1" ht="24" customHeight="1">
      <c r="A149" s="33"/>
      <c r="B149" s="33"/>
      <c r="C149" s="34" t="s">
        <v>91</v>
      </c>
      <c r="D149" s="34"/>
      <c r="E149" s="34"/>
      <c r="F149" s="34"/>
      <c r="G149" s="34"/>
      <c r="H149" s="34"/>
      <c r="I149" s="10" t="s">
        <v>67</v>
      </c>
      <c r="J149" s="35" t="s">
        <v>68</v>
      </c>
      <c r="K149" s="35"/>
      <c r="L149" s="35"/>
      <c r="M149" s="39">
        <v>250</v>
      </c>
      <c r="N149" s="39"/>
      <c r="O149" s="40"/>
      <c r="P149" s="40"/>
      <c r="Q149" s="40"/>
      <c r="R149" s="39">
        <v>250</v>
      </c>
      <c r="S149" s="39"/>
    </row>
    <row r="150" spans="1:19" s="9" customFormat="1" ht="10.95" customHeight="1">
      <c r="A150" s="37">
        <v>3</v>
      </c>
      <c r="B150" s="37"/>
      <c r="C150" s="38" t="s">
        <v>69</v>
      </c>
      <c r="D150" s="38"/>
      <c r="E150" s="38"/>
      <c r="F150" s="38"/>
      <c r="G150" s="38"/>
      <c r="H150" s="38"/>
      <c r="I150" s="38"/>
      <c r="J150" s="38"/>
      <c r="K150" s="38"/>
      <c r="L150" s="38"/>
      <c r="M150" s="38"/>
      <c r="N150" s="38"/>
      <c r="O150" s="38"/>
      <c r="P150" s="38"/>
      <c r="Q150" s="38"/>
      <c r="R150" s="38"/>
      <c r="S150" s="38"/>
    </row>
    <row r="151" spans="1:19" s="9" customFormat="1" ht="10.95" customHeight="1">
      <c r="A151" s="33"/>
      <c r="B151" s="33"/>
      <c r="C151" s="34" t="s">
        <v>92</v>
      </c>
      <c r="D151" s="34"/>
      <c r="E151" s="34"/>
      <c r="F151" s="34"/>
      <c r="G151" s="34"/>
      <c r="H151" s="34"/>
      <c r="I151" s="10" t="s">
        <v>64</v>
      </c>
      <c r="J151" s="35" t="s">
        <v>71</v>
      </c>
      <c r="K151" s="35"/>
      <c r="L151" s="35"/>
      <c r="M151" s="41">
        <v>10000</v>
      </c>
      <c r="N151" s="41"/>
      <c r="O151" s="40"/>
      <c r="P151" s="40"/>
      <c r="Q151" s="40"/>
      <c r="R151" s="41">
        <v>10000</v>
      </c>
      <c r="S151" s="41"/>
    </row>
    <row r="152" spans="1:19" s="9" customFormat="1" ht="22.05" customHeight="1">
      <c r="A152" s="33"/>
      <c r="B152" s="33"/>
      <c r="C152" s="34" t="s">
        <v>93</v>
      </c>
      <c r="D152" s="34"/>
      <c r="E152" s="34"/>
      <c r="F152" s="34"/>
      <c r="G152" s="34"/>
      <c r="H152" s="34"/>
      <c r="I152" s="10" t="s">
        <v>74</v>
      </c>
      <c r="J152" s="35" t="s">
        <v>71</v>
      </c>
      <c r="K152" s="35"/>
      <c r="L152" s="35"/>
      <c r="M152" s="36">
        <v>2.9</v>
      </c>
      <c r="N152" s="36"/>
      <c r="O152" s="40"/>
      <c r="P152" s="40"/>
      <c r="Q152" s="40"/>
      <c r="R152" s="36">
        <v>2.9</v>
      </c>
      <c r="S152" s="36"/>
    </row>
    <row r="153" spans="1:19" s="9" customFormat="1" ht="10.95" customHeight="1">
      <c r="A153" s="37">
        <v>4</v>
      </c>
      <c r="B153" s="37"/>
      <c r="C153" s="38" t="s">
        <v>72</v>
      </c>
      <c r="D153" s="38"/>
      <c r="E153" s="38"/>
      <c r="F153" s="38"/>
      <c r="G153" s="38"/>
      <c r="H153" s="38"/>
      <c r="I153" s="38"/>
      <c r="J153" s="38"/>
      <c r="K153" s="38"/>
      <c r="L153" s="38"/>
      <c r="M153" s="38"/>
      <c r="N153" s="38"/>
      <c r="O153" s="38"/>
      <c r="P153" s="38"/>
      <c r="Q153" s="38"/>
      <c r="R153" s="38"/>
      <c r="S153" s="38"/>
    </row>
    <row r="154" spans="1:19" s="9" customFormat="1" ht="22.05" customHeight="1">
      <c r="A154" s="33"/>
      <c r="B154" s="33"/>
      <c r="C154" s="34" t="s">
        <v>94</v>
      </c>
      <c r="D154" s="34"/>
      <c r="E154" s="34"/>
      <c r="F154" s="34"/>
      <c r="G154" s="34"/>
      <c r="H154" s="34"/>
      <c r="I154" s="10" t="s">
        <v>74</v>
      </c>
      <c r="J154" s="35" t="s">
        <v>71</v>
      </c>
      <c r="K154" s="35"/>
      <c r="L154" s="35"/>
      <c r="M154" s="36">
        <v>44.6</v>
      </c>
      <c r="N154" s="36"/>
      <c r="O154" s="36"/>
      <c r="P154" s="36"/>
      <c r="Q154" s="36"/>
      <c r="R154" s="36">
        <f>M154</f>
        <v>44.6</v>
      </c>
      <c r="S154" s="36"/>
    </row>
    <row r="155" spans="1:19" s="16" customFormat="1" ht="21" customHeight="1">
      <c r="A155" s="42">
        <v>8</v>
      </c>
      <c r="B155" s="43"/>
      <c r="C155" s="44" t="s">
        <v>43</v>
      </c>
      <c r="D155" s="44"/>
      <c r="E155" s="44"/>
      <c r="F155" s="44"/>
      <c r="G155" s="44"/>
      <c r="H155" s="44"/>
      <c r="I155" s="44"/>
      <c r="J155" s="44"/>
      <c r="K155" s="44"/>
      <c r="L155" s="44"/>
      <c r="M155" s="44"/>
      <c r="N155" s="44"/>
      <c r="O155" s="44"/>
      <c r="P155" s="44"/>
      <c r="Q155" s="44"/>
      <c r="R155" s="44"/>
      <c r="S155" s="44"/>
    </row>
    <row r="156" spans="1:19" s="9" customFormat="1" ht="10.95" customHeight="1">
      <c r="A156" s="37">
        <v>1</v>
      </c>
      <c r="B156" s="37"/>
      <c r="C156" s="38" t="s">
        <v>62</v>
      </c>
      <c r="D156" s="38"/>
      <c r="E156" s="38"/>
      <c r="F156" s="38"/>
      <c r="G156" s="38"/>
      <c r="H156" s="38"/>
      <c r="I156" s="38"/>
      <c r="J156" s="38"/>
      <c r="K156" s="38"/>
      <c r="L156" s="38"/>
      <c r="M156" s="38"/>
      <c r="N156" s="38"/>
      <c r="O156" s="38"/>
      <c r="P156" s="38"/>
      <c r="Q156" s="38"/>
      <c r="R156" s="38"/>
      <c r="S156" s="38"/>
    </row>
    <row r="157" spans="1:19" s="9" customFormat="1" ht="33.6" customHeight="1">
      <c r="A157" s="33"/>
      <c r="B157" s="33"/>
      <c r="C157" s="34" t="s">
        <v>63</v>
      </c>
      <c r="D157" s="34"/>
      <c r="E157" s="34"/>
      <c r="F157" s="34"/>
      <c r="G157" s="34"/>
      <c r="H157" s="34"/>
      <c r="I157" s="10" t="s">
        <v>64</v>
      </c>
      <c r="J157" s="35" t="s">
        <v>128</v>
      </c>
      <c r="K157" s="35"/>
      <c r="L157" s="35"/>
      <c r="M157" s="41">
        <v>200000</v>
      </c>
      <c r="N157" s="41"/>
      <c r="O157" s="40"/>
      <c r="P157" s="40"/>
      <c r="Q157" s="40"/>
      <c r="R157" s="41">
        <v>200000</v>
      </c>
      <c r="S157" s="41"/>
    </row>
    <row r="158" spans="1:19" s="9" customFormat="1" ht="10.95" customHeight="1">
      <c r="A158" s="37">
        <v>2</v>
      </c>
      <c r="B158" s="37"/>
      <c r="C158" s="38" t="s">
        <v>65</v>
      </c>
      <c r="D158" s="38"/>
      <c r="E158" s="38"/>
      <c r="F158" s="38"/>
      <c r="G158" s="38"/>
      <c r="H158" s="38"/>
      <c r="I158" s="38"/>
      <c r="J158" s="38"/>
      <c r="K158" s="38"/>
      <c r="L158" s="38"/>
      <c r="M158" s="38"/>
      <c r="N158" s="38"/>
      <c r="O158" s="38"/>
      <c r="P158" s="38"/>
      <c r="Q158" s="38"/>
      <c r="R158" s="38"/>
      <c r="S158" s="38"/>
    </row>
    <row r="159" spans="1:19" s="9" customFormat="1" ht="22.8" customHeight="1">
      <c r="A159" s="33"/>
      <c r="B159" s="33"/>
      <c r="C159" s="34" t="s">
        <v>95</v>
      </c>
      <c r="D159" s="34"/>
      <c r="E159" s="34"/>
      <c r="F159" s="34"/>
      <c r="G159" s="34"/>
      <c r="H159" s="34"/>
      <c r="I159" s="10" t="s">
        <v>67</v>
      </c>
      <c r="J159" s="35" t="s">
        <v>68</v>
      </c>
      <c r="K159" s="35"/>
      <c r="L159" s="35"/>
      <c r="M159" s="39">
        <v>34</v>
      </c>
      <c r="N159" s="39"/>
      <c r="O159" s="40"/>
      <c r="P159" s="40"/>
      <c r="Q159" s="40"/>
      <c r="R159" s="39">
        <v>34</v>
      </c>
      <c r="S159" s="39"/>
    </row>
    <row r="160" spans="1:19" s="9" customFormat="1" ht="10.95" customHeight="1">
      <c r="A160" s="37">
        <v>3</v>
      </c>
      <c r="B160" s="37"/>
      <c r="C160" s="38" t="s">
        <v>69</v>
      </c>
      <c r="D160" s="38"/>
      <c r="E160" s="38"/>
      <c r="F160" s="38"/>
      <c r="G160" s="38"/>
      <c r="H160" s="38"/>
      <c r="I160" s="38"/>
      <c r="J160" s="38"/>
      <c r="K160" s="38"/>
      <c r="L160" s="38"/>
      <c r="M160" s="38"/>
      <c r="N160" s="38"/>
      <c r="O160" s="38"/>
      <c r="P160" s="38"/>
      <c r="Q160" s="38"/>
      <c r="R160" s="38"/>
      <c r="S160" s="38"/>
    </row>
    <row r="161" spans="1:21" s="9" customFormat="1" ht="22.05" customHeight="1">
      <c r="A161" s="33"/>
      <c r="B161" s="33"/>
      <c r="C161" s="34" t="s">
        <v>96</v>
      </c>
      <c r="D161" s="34"/>
      <c r="E161" s="34"/>
      <c r="F161" s="34"/>
      <c r="G161" s="34"/>
      <c r="H161" s="34"/>
      <c r="I161" s="10" t="s">
        <v>64</v>
      </c>
      <c r="J161" s="35" t="s">
        <v>71</v>
      </c>
      <c r="K161" s="35"/>
      <c r="L161" s="35"/>
      <c r="M161" s="41">
        <v>5882</v>
      </c>
      <c r="N161" s="41"/>
      <c r="O161" s="40"/>
      <c r="P161" s="40"/>
      <c r="Q161" s="40"/>
      <c r="R161" s="41">
        <v>5882</v>
      </c>
      <c r="S161" s="41"/>
    </row>
    <row r="162" spans="1:21" s="9" customFormat="1" ht="10.95" customHeight="1">
      <c r="A162" s="37">
        <v>4</v>
      </c>
      <c r="B162" s="37"/>
      <c r="C162" s="38" t="s">
        <v>72</v>
      </c>
      <c r="D162" s="38"/>
      <c r="E162" s="38"/>
      <c r="F162" s="38"/>
      <c r="G162" s="38"/>
      <c r="H162" s="38"/>
      <c r="I162" s="38"/>
      <c r="J162" s="38"/>
      <c r="K162" s="38"/>
      <c r="L162" s="38"/>
      <c r="M162" s="38"/>
      <c r="N162" s="38"/>
      <c r="O162" s="38"/>
      <c r="P162" s="38"/>
      <c r="Q162" s="38"/>
      <c r="R162" s="38"/>
      <c r="S162" s="38"/>
    </row>
    <row r="163" spans="1:21" s="9" customFormat="1" ht="33" customHeight="1">
      <c r="A163" s="33"/>
      <c r="B163" s="33"/>
      <c r="C163" s="34" t="s">
        <v>97</v>
      </c>
      <c r="D163" s="34"/>
      <c r="E163" s="34"/>
      <c r="F163" s="34"/>
      <c r="G163" s="34"/>
      <c r="H163" s="34"/>
      <c r="I163" s="10" t="s">
        <v>74</v>
      </c>
      <c r="J163" s="35" t="s">
        <v>71</v>
      </c>
      <c r="K163" s="35"/>
      <c r="L163" s="35"/>
      <c r="M163" s="36">
        <v>147.80000000000001</v>
      </c>
      <c r="N163" s="36"/>
      <c r="O163" s="36"/>
      <c r="P163" s="36"/>
      <c r="Q163" s="36"/>
      <c r="R163" s="36">
        <f>M163</f>
        <v>147.80000000000001</v>
      </c>
      <c r="S163" s="36"/>
    </row>
    <row r="164" spans="1:21" s="16" customFormat="1" ht="22.05" customHeight="1">
      <c r="A164" s="42">
        <v>9</v>
      </c>
      <c r="B164" s="43"/>
      <c r="C164" s="44" t="s">
        <v>44</v>
      </c>
      <c r="D164" s="44"/>
      <c r="E164" s="44"/>
      <c r="F164" s="44"/>
      <c r="G164" s="44"/>
      <c r="H164" s="44"/>
      <c r="I164" s="44"/>
      <c r="J164" s="44"/>
      <c r="K164" s="44"/>
      <c r="L164" s="44"/>
      <c r="M164" s="44"/>
      <c r="N164" s="44"/>
      <c r="O164" s="44"/>
      <c r="P164" s="44"/>
      <c r="Q164" s="44"/>
      <c r="R164" s="44"/>
      <c r="S164" s="44"/>
    </row>
    <row r="165" spans="1:21" s="9" customFormat="1" ht="10.95" customHeight="1">
      <c r="A165" s="37">
        <v>1</v>
      </c>
      <c r="B165" s="37"/>
      <c r="C165" s="38" t="s">
        <v>62</v>
      </c>
      <c r="D165" s="38"/>
      <c r="E165" s="38"/>
      <c r="F165" s="38"/>
      <c r="G165" s="38"/>
      <c r="H165" s="38"/>
      <c r="I165" s="38"/>
      <c r="J165" s="38"/>
      <c r="K165" s="38"/>
      <c r="L165" s="38"/>
      <c r="M165" s="38"/>
      <c r="N165" s="38"/>
      <c r="O165" s="38"/>
      <c r="P165" s="38"/>
      <c r="Q165" s="38"/>
      <c r="R165" s="38"/>
      <c r="S165" s="38"/>
    </row>
    <row r="166" spans="1:21" s="9" customFormat="1" ht="34.200000000000003" customHeight="1">
      <c r="A166" s="33"/>
      <c r="B166" s="33"/>
      <c r="C166" s="34" t="s">
        <v>63</v>
      </c>
      <c r="D166" s="34"/>
      <c r="E166" s="34"/>
      <c r="F166" s="34"/>
      <c r="G166" s="34"/>
      <c r="H166" s="34"/>
      <c r="I166" s="10" t="s">
        <v>64</v>
      </c>
      <c r="J166" s="35" t="s">
        <v>121</v>
      </c>
      <c r="K166" s="35"/>
      <c r="L166" s="35"/>
      <c r="M166" s="41">
        <v>390000</v>
      </c>
      <c r="N166" s="41"/>
      <c r="O166" s="40"/>
      <c r="P166" s="40"/>
      <c r="Q166" s="40"/>
      <c r="R166" s="41">
        <v>390000</v>
      </c>
      <c r="S166" s="41"/>
    </row>
    <row r="167" spans="1:21" s="9" customFormat="1" ht="10.95" customHeight="1">
      <c r="A167" s="37">
        <v>2</v>
      </c>
      <c r="B167" s="37"/>
      <c r="C167" s="38" t="s">
        <v>65</v>
      </c>
      <c r="D167" s="38"/>
      <c r="E167" s="38"/>
      <c r="F167" s="38"/>
      <c r="G167" s="38"/>
      <c r="H167" s="38"/>
      <c r="I167" s="38"/>
      <c r="J167" s="38"/>
      <c r="K167" s="38"/>
      <c r="L167" s="38"/>
      <c r="M167" s="38"/>
      <c r="N167" s="38"/>
      <c r="O167" s="38"/>
      <c r="P167" s="38"/>
      <c r="Q167" s="38"/>
      <c r="R167" s="38"/>
      <c r="S167" s="38"/>
    </row>
    <row r="168" spans="1:21" s="9" customFormat="1" ht="27" customHeight="1">
      <c r="A168" s="33"/>
      <c r="B168" s="33"/>
      <c r="C168" s="34" t="s">
        <v>98</v>
      </c>
      <c r="D168" s="34"/>
      <c r="E168" s="34"/>
      <c r="F168" s="34"/>
      <c r="G168" s="34"/>
      <c r="H168" s="34"/>
      <c r="I168" s="10" t="s">
        <v>67</v>
      </c>
      <c r="J168" s="35" t="s">
        <v>68</v>
      </c>
      <c r="K168" s="35"/>
      <c r="L168" s="35"/>
      <c r="M168" s="39">
        <v>1</v>
      </c>
      <c r="N168" s="39"/>
      <c r="O168" s="40"/>
      <c r="P168" s="40"/>
      <c r="Q168" s="40"/>
      <c r="R168" s="39">
        <v>1</v>
      </c>
      <c r="S168" s="39"/>
    </row>
    <row r="169" spans="1:21" s="9" customFormat="1" ht="10.95" customHeight="1">
      <c r="A169" s="37">
        <v>3</v>
      </c>
      <c r="B169" s="37"/>
      <c r="C169" s="38" t="s">
        <v>69</v>
      </c>
      <c r="D169" s="38"/>
      <c r="E169" s="38"/>
      <c r="F169" s="38"/>
      <c r="G169" s="38"/>
      <c r="H169" s="38"/>
      <c r="I169" s="38"/>
      <c r="J169" s="38"/>
      <c r="K169" s="38"/>
      <c r="L169" s="38"/>
      <c r="M169" s="38"/>
      <c r="N169" s="38"/>
      <c r="O169" s="38"/>
      <c r="P169" s="38"/>
      <c r="Q169" s="38"/>
      <c r="R169" s="38"/>
      <c r="S169" s="38"/>
    </row>
    <row r="170" spans="1:21" s="9" customFormat="1" ht="22.05" customHeight="1">
      <c r="A170" s="33"/>
      <c r="B170" s="33"/>
      <c r="C170" s="34" t="s">
        <v>99</v>
      </c>
      <c r="D170" s="34"/>
      <c r="E170" s="34"/>
      <c r="F170" s="34"/>
      <c r="G170" s="34"/>
      <c r="H170" s="34"/>
      <c r="I170" s="10" t="s">
        <v>64</v>
      </c>
      <c r="J170" s="35" t="s">
        <v>71</v>
      </c>
      <c r="K170" s="35"/>
      <c r="L170" s="35"/>
      <c r="M170" s="41">
        <v>390000</v>
      </c>
      <c r="N170" s="41"/>
      <c r="O170" s="40"/>
      <c r="P170" s="40"/>
      <c r="Q170" s="40"/>
      <c r="R170" s="41">
        <v>390000</v>
      </c>
      <c r="S170" s="41"/>
    </row>
    <row r="171" spans="1:21" s="9" customFormat="1" ht="10.95" customHeight="1">
      <c r="A171" s="37">
        <v>4</v>
      </c>
      <c r="B171" s="37"/>
      <c r="C171" s="38" t="s">
        <v>72</v>
      </c>
      <c r="D171" s="38"/>
      <c r="E171" s="38"/>
      <c r="F171" s="38"/>
      <c r="G171" s="38"/>
      <c r="H171" s="38"/>
      <c r="I171" s="38"/>
      <c r="J171" s="38"/>
      <c r="K171" s="38"/>
      <c r="L171" s="38"/>
      <c r="M171" s="38"/>
      <c r="N171" s="38"/>
      <c r="O171" s="38"/>
      <c r="P171" s="38"/>
      <c r="Q171" s="38"/>
      <c r="R171" s="38"/>
      <c r="S171" s="38"/>
    </row>
    <row r="172" spans="1:21" s="9" customFormat="1" ht="32.4" customHeight="1">
      <c r="A172" s="33"/>
      <c r="B172" s="33"/>
      <c r="C172" s="34" t="s">
        <v>100</v>
      </c>
      <c r="D172" s="34"/>
      <c r="E172" s="34"/>
      <c r="F172" s="34"/>
      <c r="G172" s="34"/>
      <c r="H172" s="34"/>
      <c r="I172" s="10" t="s">
        <v>74</v>
      </c>
      <c r="J172" s="35" t="s">
        <v>71</v>
      </c>
      <c r="K172" s="35"/>
      <c r="L172" s="35"/>
      <c r="M172" s="39">
        <v>100</v>
      </c>
      <c r="N172" s="39"/>
      <c r="O172" s="40"/>
      <c r="P172" s="40"/>
      <c r="Q172" s="40"/>
      <c r="R172" s="39">
        <v>100</v>
      </c>
      <c r="S172" s="39"/>
    </row>
    <row r="173" spans="1:21" s="16" customFormat="1" ht="22.05" customHeight="1">
      <c r="A173" s="42">
        <v>10</v>
      </c>
      <c r="B173" s="43"/>
      <c r="C173" s="44" t="s">
        <v>53</v>
      </c>
      <c r="D173" s="44"/>
      <c r="E173" s="44"/>
      <c r="F173" s="44"/>
      <c r="G173" s="44"/>
      <c r="H173" s="44"/>
      <c r="I173" s="44"/>
      <c r="J173" s="44"/>
      <c r="K173" s="44"/>
      <c r="L173" s="44"/>
      <c r="M173" s="44"/>
      <c r="N173" s="44"/>
      <c r="O173" s="44"/>
      <c r="P173" s="44"/>
      <c r="Q173" s="44"/>
      <c r="R173" s="44"/>
      <c r="S173" s="44"/>
    </row>
    <row r="174" spans="1:21" s="9" customFormat="1" ht="10.95" customHeight="1">
      <c r="A174" s="37">
        <v>1</v>
      </c>
      <c r="B174" s="37"/>
      <c r="C174" s="38" t="s">
        <v>62</v>
      </c>
      <c r="D174" s="38"/>
      <c r="E174" s="38"/>
      <c r="F174" s="38"/>
      <c r="G174" s="38"/>
      <c r="H174" s="38"/>
      <c r="I174" s="38"/>
      <c r="J174" s="38"/>
      <c r="K174" s="38"/>
      <c r="L174" s="38"/>
      <c r="M174" s="38"/>
      <c r="N174" s="38"/>
      <c r="O174" s="38"/>
      <c r="P174" s="38"/>
      <c r="Q174" s="38"/>
      <c r="R174" s="38"/>
      <c r="S174" s="38"/>
    </row>
    <row r="175" spans="1:21" s="9" customFormat="1" ht="31.2" customHeight="1">
      <c r="A175" s="33"/>
      <c r="B175" s="33"/>
      <c r="C175" s="34" t="s">
        <v>63</v>
      </c>
      <c r="D175" s="34"/>
      <c r="E175" s="34"/>
      <c r="F175" s="34"/>
      <c r="G175" s="34"/>
      <c r="H175" s="34"/>
      <c r="I175" s="10" t="s">
        <v>64</v>
      </c>
      <c r="J175" s="35" t="s">
        <v>128</v>
      </c>
      <c r="K175" s="35"/>
      <c r="L175" s="35"/>
      <c r="M175" s="41">
        <v>1000000</v>
      </c>
      <c r="N175" s="41"/>
      <c r="O175" s="40"/>
      <c r="P175" s="40"/>
      <c r="Q175" s="40"/>
      <c r="R175" s="41">
        <v>1000000</v>
      </c>
      <c r="S175" s="41"/>
    </row>
    <row r="176" spans="1:21" s="18" customFormat="1" ht="33" customHeight="1">
      <c r="A176" s="129"/>
      <c r="B176" s="129"/>
      <c r="C176" s="45" t="s">
        <v>101</v>
      </c>
      <c r="D176" s="45"/>
      <c r="E176" s="45"/>
      <c r="F176" s="45"/>
      <c r="G176" s="45"/>
      <c r="H176" s="45"/>
      <c r="I176" s="17" t="s">
        <v>64</v>
      </c>
      <c r="J176" s="120" t="s">
        <v>102</v>
      </c>
      <c r="K176" s="120"/>
      <c r="L176" s="120"/>
      <c r="M176" s="124">
        <v>122400</v>
      </c>
      <c r="N176" s="124"/>
      <c r="O176" s="122"/>
      <c r="P176" s="122"/>
      <c r="Q176" s="122"/>
      <c r="R176" s="124">
        <f>M176</f>
        <v>122400</v>
      </c>
      <c r="S176" s="124"/>
      <c r="T176" s="18">
        <v>122400</v>
      </c>
      <c r="U176" s="18" t="s">
        <v>124</v>
      </c>
    </row>
    <row r="177" spans="1:19" s="18" customFormat="1" ht="22.05" customHeight="1">
      <c r="A177" s="129"/>
      <c r="B177" s="129"/>
      <c r="C177" s="45" t="s">
        <v>103</v>
      </c>
      <c r="D177" s="45"/>
      <c r="E177" s="45"/>
      <c r="F177" s="45"/>
      <c r="G177" s="45"/>
      <c r="H177" s="45"/>
      <c r="I177" s="17" t="s">
        <v>64</v>
      </c>
      <c r="J177" s="120" t="s">
        <v>102</v>
      </c>
      <c r="K177" s="120"/>
      <c r="L177" s="120"/>
      <c r="M177" s="124">
        <v>877600</v>
      </c>
      <c r="N177" s="124"/>
      <c r="O177" s="122"/>
      <c r="P177" s="122"/>
      <c r="Q177" s="122"/>
      <c r="R177" s="124">
        <f>M177</f>
        <v>877600</v>
      </c>
      <c r="S177" s="124"/>
    </row>
    <row r="178" spans="1:19" s="18" customFormat="1" ht="10.95" customHeight="1">
      <c r="A178" s="130">
        <v>2</v>
      </c>
      <c r="B178" s="130"/>
      <c r="C178" s="123" t="s">
        <v>65</v>
      </c>
      <c r="D178" s="123"/>
      <c r="E178" s="123"/>
      <c r="F178" s="123"/>
      <c r="G178" s="123"/>
      <c r="H178" s="123"/>
      <c r="I178" s="123"/>
      <c r="J178" s="123"/>
      <c r="K178" s="123"/>
      <c r="L178" s="123"/>
      <c r="M178" s="123"/>
      <c r="N178" s="123"/>
      <c r="O178" s="123"/>
      <c r="P178" s="123"/>
      <c r="Q178" s="123"/>
      <c r="R178" s="123"/>
      <c r="S178" s="123"/>
    </row>
    <row r="179" spans="1:19" s="18" customFormat="1" ht="22.8" customHeight="1">
      <c r="A179" s="129"/>
      <c r="B179" s="129"/>
      <c r="C179" s="45" t="s">
        <v>104</v>
      </c>
      <c r="D179" s="45"/>
      <c r="E179" s="45"/>
      <c r="F179" s="45"/>
      <c r="G179" s="45"/>
      <c r="H179" s="45"/>
      <c r="I179" s="17" t="s">
        <v>105</v>
      </c>
      <c r="J179" s="120" t="s">
        <v>68</v>
      </c>
      <c r="K179" s="120"/>
      <c r="L179" s="120"/>
      <c r="M179" s="124">
        <v>3728</v>
      </c>
      <c r="N179" s="124"/>
      <c r="O179" s="122"/>
      <c r="P179" s="122"/>
      <c r="Q179" s="122"/>
      <c r="R179" s="124">
        <f>M179</f>
        <v>3728</v>
      </c>
      <c r="S179" s="124"/>
    </row>
    <row r="180" spans="1:19" s="18" customFormat="1" ht="33" customHeight="1">
      <c r="A180" s="129"/>
      <c r="B180" s="129"/>
      <c r="C180" s="45" t="s">
        <v>106</v>
      </c>
      <c r="D180" s="45"/>
      <c r="E180" s="45"/>
      <c r="F180" s="45"/>
      <c r="G180" s="45"/>
      <c r="H180" s="45"/>
      <c r="I180" s="17" t="s">
        <v>67</v>
      </c>
      <c r="J180" s="120" t="s">
        <v>68</v>
      </c>
      <c r="K180" s="120"/>
      <c r="L180" s="120"/>
      <c r="M180" s="121">
        <v>243</v>
      </c>
      <c r="N180" s="121"/>
      <c r="O180" s="122"/>
      <c r="P180" s="122"/>
      <c r="Q180" s="122"/>
      <c r="R180" s="124">
        <f t="shared" ref="R180:R181" si="3">M180</f>
        <v>243</v>
      </c>
      <c r="S180" s="124"/>
    </row>
    <row r="181" spans="1:19" s="18" customFormat="1" ht="27" customHeight="1">
      <c r="A181" s="129"/>
      <c r="B181" s="129"/>
      <c r="C181" s="45" t="s">
        <v>107</v>
      </c>
      <c r="D181" s="45"/>
      <c r="E181" s="45"/>
      <c r="F181" s="45"/>
      <c r="G181" s="45"/>
      <c r="H181" s="45"/>
      <c r="I181" s="17" t="s">
        <v>67</v>
      </c>
      <c r="J181" s="120" t="s">
        <v>68</v>
      </c>
      <c r="K181" s="120"/>
      <c r="L181" s="120"/>
      <c r="M181" s="124">
        <v>3485</v>
      </c>
      <c r="N181" s="124"/>
      <c r="O181" s="122"/>
      <c r="P181" s="122"/>
      <c r="Q181" s="122"/>
      <c r="R181" s="124">
        <f t="shared" si="3"/>
        <v>3485</v>
      </c>
      <c r="S181" s="124"/>
    </row>
    <row r="182" spans="1:19" s="9" customFormat="1" ht="10.95" customHeight="1">
      <c r="A182" s="37">
        <v>3</v>
      </c>
      <c r="B182" s="37"/>
      <c r="C182" s="38" t="s">
        <v>69</v>
      </c>
      <c r="D182" s="38"/>
      <c r="E182" s="38"/>
      <c r="F182" s="38"/>
      <c r="G182" s="38"/>
      <c r="H182" s="38"/>
      <c r="I182" s="38"/>
      <c r="J182" s="38"/>
      <c r="K182" s="38"/>
      <c r="L182" s="38"/>
      <c r="M182" s="38"/>
      <c r="N182" s="38"/>
      <c r="O182" s="38"/>
      <c r="P182" s="38"/>
      <c r="Q182" s="38"/>
      <c r="R182" s="38"/>
      <c r="S182" s="38"/>
    </row>
    <row r="183" spans="1:19" s="9" customFormat="1" ht="10.95" customHeight="1">
      <c r="A183" s="33"/>
      <c r="B183" s="33"/>
      <c r="C183" s="34" t="s">
        <v>108</v>
      </c>
      <c r="D183" s="34"/>
      <c r="E183" s="34"/>
      <c r="F183" s="34"/>
      <c r="G183" s="34"/>
      <c r="H183" s="34"/>
      <c r="I183" s="10"/>
      <c r="J183" s="35" t="s">
        <v>71</v>
      </c>
      <c r="K183" s="35"/>
      <c r="L183" s="35"/>
      <c r="M183" s="36">
        <f>M175/M179</f>
        <v>268.24034334763951</v>
      </c>
      <c r="N183" s="36"/>
      <c r="O183" s="36"/>
      <c r="P183" s="36"/>
      <c r="Q183" s="36"/>
      <c r="R183" s="36">
        <f>M183</f>
        <v>268.24034334763951</v>
      </c>
      <c r="S183" s="36"/>
    </row>
    <row r="184" spans="1:19" s="9" customFormat="1" ht="33" customHeight="1">
      <c r="A184" s="33"/>
      <c r="B184" s="33"/>
      <c r="C184" s="34" t="s">
        <v>109</v>
      </c>
      <c r="D184" s="34"/>
      <c r="E184" s="34"/>
      <c r="F184" s="34"/>
      <c r="G184" s="34"/>
      <c r="H184" s="34"/>
      <c r="I184" s="10" t="s">
        <v>64</v>
      </c>
      <c r="J184" s="35" t="s">
        <v>71</v>
      </c>
      <c r="K184" s="35"/>
      <c r="L184" s="35"/>
      <c r="M184" s="36">
        <f>M176/M180</f>
        <v>503.7037037037037</v>
      </c>
      <c r="N184" s="36"/>
      <c r="O184" s="36"/>
      <c r="P184" s="36"/>
      <c r="Q184" s="36"/>
      <c r="R184" s="36">
        <f>M184</f>
        <v>503.7037037037037</v>
      </c>
      <c r="S184" s="36"/>
    </row>
    <row r="185" spans="1:19" s="9" customFormat="1" ht="22.05" customHeight="1">
      <c r="A185" s="33"/>
      <c r="B185" s="33"/>
      <c r="C185" s="34" t="s">
        <v>110</v>
      </c>
      <c r="D185" s="34"/>
      <c r="E185" s="34"/>
      <c r="F185" s="34"/>
      <c r="G185" s="34"/>
      <c r="H185" s="34"/>
      <c r="I185" s="10" t="s">
        <v>64</v>
      </c>
      <c r="J185" s="35" t="s">
        <v>71</v>
      </c>
      <c r="K185" s="35"/>
      <c r="L185" s="35"/>
      <c r="M185" s="36">
        <f>M177/M181</f>
        <v>251.82209469153514</v>
      </c>
      <c r="N185" s="36"/>
      <c r="O185" s="36"/>
      <c r="P185" s="36"/>
      <c r="Q185" s="36"/>
      <c r="R185" s="36">
        <f>M185</f>
        <v>251.82209469153514</v>
      </c>
      <c r="S185" s="36"/>
    </row>
    <row r="186" spans="1:19" s="9" customFormat="1" ht="10.95" customHeight="1">
      <c r="A186" s="37">
        <v>4</v>
      </c>
      <c r="B186" s="37"/>
      <c r="C186" s="38" t="s">
        <v>72</v>
      </c>
      <c r="D186" s="38"/>
      <c r="E186" s="38"/>
      <c r="F186" s="38"/>
      <c r="G186" s="38"/>
      <c r="H186" s="38"/>
      <c r="I186" s="38"/>
      <c r="J186" s="38"/>
      <c r="K186" s="38"/>
      <c r="L186" s="38"/>
      <c r="M186" s="38"/>
      <c r="N186" s="38"/>
      <c r="O186" s="38"/>
      <c r="P186" s="38"/>
      <c r="Q186" s="38"/>
      <c r="R186" s="38"/>
      <c r="S186" s="38"/>
    </row>
    <row r="187" spans="1:19" s="9" customFormat="1" ht="10.95" customHeight="1">
      <c r="A187" s="33"/>
      <c r="B187" s="33"/>
      <c r="C187" s="34" t="s">
        <v>111</v>
      </c>
      <c r="D187" s="34"/>
      <c r="E187" s="34"/>
      <c r="F187" s="34"/>
      <c r="G187" s="34"/>
      <c r="H187" s="34"/>
      <c r="I187" s="10" t="s">
        <v>74</v>
      </c>
      <c r="J187" s="35" t="s">
        <v>71</v>
      </c>
      <c r="K187" s="35"/>
      <c r="L187" s="35"/>
      <c r="M187" s="39">
        <v>100</v>
      </c>
      <c r="N187" s="39"/>
      <c r="O187" s="40"/>
      <c r="P187" s="40"/>
      <c r="Q187" s="40"/>
      <c r="R187" s="39">
        <v>100</v>
      </c>
      <c r="S187" s="39"/>
    </row>
    <row r="188" spans="1:19" s="16" customFormat="1" ht="22.05" customHeight="1">
      <c r="A188" s="42">
        <v>11</v>
      </c>
      <c r="B188" s="43"/>
      <c r="C188" s="44" t="s">
        <v>54</v>
      </c>
      <c r="D188" s="44"/>
      <c r="E188" s="44"/>
      <c r="F188" s="44"/>
      <c r="G188" s="44"/>
      <c r="H188" s="44"/>
      <c r="I188" s="44"/>
      <c r="J188" s="44"/>
      <c r="K188" s="44"/>
      <c r="L188" s="44"/>
      <c r="M188" s="44"/>
      <c r="N188" s="44"/>
      <c r="O188" s="44"/>
      <c r="P188" s="44"/>
      <c r="Q188" s="44"/>
      <c r="R188" s="44"/>
      <c r="S188" s="44"/>
    </row>
    <row r="189" spans="1:19" s="9" customFormat="1" ht="10.95" customHeight="1">
      <c r="A189" s="37">
        <v>1</v>
      </c>
      <c r="B189" s="37"/>
      <c r="C189" s="38" t="s">
        <v>62</v>
      </c>
      <c r="D189" s="38"/>
      <c r="E189" s="38"/>
      <c r="F189" s="38"/>
      <c r="G189" s="38"/>
      <c r="H189" s="38"/>
      <c r="I189" s="38"/>
      <c r="J189" s="38"/>
      <c r="K189" s="38"/>
      <c r="L189" s="38"/>
      <c r="M189" s="38"/>
      <c r="N189" s="38"/>
      <c r="O189" s="38"/>
      <c r="P189" s="38"/>
      <c r="Q189" s="38"/>
      <c r="R189" s="38"/>
      <c r="S189" s="38"/>
    </row>
    <row r="190" spans="1:19" s="9" customFormat="1" ht="34.200000000000003" customHeight="1">
      <c r="A190" s="33"/>
      <c r="B190" s="33"/>
      <c r="C190" s="34" t="s">
        <v>63</v>
      </c>
      <c r="D190" s="34"/>
      <c r="E190" s="34"/>
      <c r="F190" s="34"/>
      <c r="G190" s="34"/>
      <c r="H190" s="34"/>
      <c r="I190" s="10" t="s">
        <v>64</v>
      </c>
      <c r="J190" s="35" t="s">
        <v>128</v>
      </c>
      <c r="K190" s="35"/>
      <c r="L190" s="35"/>
      <c r="M190" s="41">
        <v>2600000</v>
      </c>
      <c r="N190" s="41"/>
      <c r="O190" s="40"/>
      <c r="P190" s="40"/>
      <c r="Q190" s="40"/>
      <c r="R190" s="41">
        <v>2600000</v>
      </c>
      <c r="S190" s="41"/>
    </row>
    <row r="191" spans="1:19" s="9" customFormat="1" ht="10.95" customHeight="1">
      <c r="A191" s="37">
        <v>2</v>
      </c>
      <c r="B191" s="37"/>
      <c r="C191" s="38" t="s">
        <v>65</v>
      </c>
      <c r="D191" s="38"/>
      <c r="E191" s="38"/>
      <c r="F191" s="38"/>
      <c r="G191" s="38"/>
      <c r="H191" s="38"/>
      <c r="I191" s="38"/>
      <c r="J191" s="38"/>
      <c r="K191" s="38"/>
      <c r="L191" s="38"/>
      <c r="M191" s="38"/>
      <c r="N191" s="38"/>
      <c r="O191" s="38"/>
      <c r="P191" s="38"/>
      <c r="Q191" s="38"/>
      <c r="R191" s="38"/>
      <c r="S191" s="38"/>
    </row>
    <row r="192" spans="1:19" s="9" customFormat="1" ht="23.4" customHeight="1">
      <c r="A192" s="33"/>
      <c r="B192" s="33"/>
      <c r="C192" s="34" t="s">
        <v>112</v>
      </c>
      <c r="D192" s="34"/>
      <c r="E192" s="34"/>
      <c r="F192" s="34"/>
      <c r="G192" s="34"/>
      <c r="H192" s="34"/>
      <c r="I192" s="10" t="s">
        <v>67</v>
      </c>
      <c r="J192" s="35" t="s">
        <v>68</v>
      </c>
      <c r="K192" s="35"/>
      <c r="L192" s="35"/>
      <c r="M192" s="41">
        <v>22946</v>
      </c>
      <c r="N192" s="41"/>
      <c r="O192" s="40"/>
      <c r="P192" s="40"/>
      <c r="Q192" s="40"/>
      <c r="R192" s="41">
        <v>22946</v>
      </c>
      <c r="S192" s="41"/>
    </row>
    <row r="193" spans="1:19" s="9" customFormat="1" ht="10.95" customHeight="1">
      <c r="A193" s="37">
        <v>3</v>
      </c>
      <c r="B193" s="37"/>
      <c r="C193" s="38" t="s">
        <v>69</v>
      </c>
      <c r="D193" s="38"/>
      <c r="E193" s="38"/>
      <c r="F193" s="38"/>
      <c r="G193" s="38"/>
      <c r="H193" s="38"/>
      <c r="I193" s="38"/>
      <c r="J193" s="38"/>
      <c r="K193" s="38"/>
      <c r="L193" s="38"/>
      <c r="M193" s="38"/>
      <c r="N193" s="38"/>
      <c r="O193" s="38"/>
      <c r="P193" s="38"/>
      <c r="Q193" s="38"/>
      <c r="R193" s="38"/>
      <c r="S193" s="38"/>
    </row>
    <row r="194" spans="1:19" s="9" customFormat="1" ht="10.95" customHeight="1">
      <c r="A194" s="33"/>
      <c r="B194" s="33"/>
      <c r="C194" s="34" t="s">
        <v>113</v>
      </c>
      <c r="D194" s="34"/>
      <c r="E194" s="34"/>
      <c r="F194" s="34"/>
      <c r="G194" s="34"/>
      <c r="H194" s="34"/>
      <c r="I194" s="10" t="s">
        <v>114</v>
      </c>
      <c r="J194" s="35" t="s">
        <v>71</v>
      </c>
      <c r="K194" s="35"/>
      <c r="L194" s="35"/>
      <c r="M194" s="39">
        <v>113</v>
      </c>
      <c r="N194" s="39"/>
      <c r="O194" s="40"/>
      <c r="P194" s="40"/>
      <c r="Q194" s="40"/>
      <c r="R194" s="39">
        <v>113</v>
      </c>
      <c r="S194" s="39"/>
    </row>
    <row r="195" spans="1:19" s="9" customFormat="1" ht="10.95" customHeight="1">
      <c r="A195" s="37">
        <v>4</v>
      </c>
      <c r="B195" s="37"/>
      <c r="C195" s="38" t="s">
        <v>72</v>
      </c>
      <c r="D195" s="38"/>
      <c r="E195" s="38"/>
      <c r="F195" s="38"/>
      <c r="G195" s="38"/>
      <c r="H195" s="38"/>
      <c r="I195" s="38"/>
      <c r="J195" s="38"/>
      <c r="K195" s="38"/>
      <c r="L195" s="38"/>
      <c r="M195" s="38"/>
      <c r="N195" s="38"/>
      <c r="O195" s="38"/>
      <c r="P195" s="38"/>
      <c r="Q195" s="38"/>
      <c r="R195" s="38"/>
      <c r="S195" s="38"/>
    </row>
    <row r="196" spans="1:19" s="9" customFormat="1" ht="10.95" customHeight="1">
      <c r="A196" s="33"/>
      <c r="B196" s="33"/>
      <c r="C196" s="34" t="s">
        <v>115</v>
      </c>
      <c r="D196" s="34"/>
      <c r="E196" s="34"/>
      <c r="F196" s="34"/>
      <c r="G196" s="34"/>
      <c r="H196" s="34"/>
      <c r="I196" s="10" t="s">
        <v>74</v>
      </c>
      <c r="J196" s="35" t="s">
        <v>71</v>
      </c>
      <c r="K196" s="35"/>
      <c r="L196" s="35"/>
      <c r="M196" s="39">
        <v>100</v>
      </c>
      <c r="N196" s="39"/>
      <c r="O196" s="40"/>
      <c r="P196" s="40"/>
      <c r="Q196" s="40"/>
      <c r="R196" s="39">
        <v>100</v>
      </c>
      <c r="S196" s="39"/>
    </row>
    <row r="197" spans="1:19" s="16" customFormat="1" ht="22.05" customHeight="1">
      <c r="A197" s="42">
        <v>12</v>
      </c>
      <c r="B197" s="43"/>
      <c r="C197" s="44" t="s">
        <v>126</v>
      </c>
      <c r="D197" s="44"/>
      <c r="E197" s="44"/>
      <c r="F197" s="44"/>
      <c r="G197" s="44"/>
      <c r="H197" s="44"/>
      <c r="I197" s="44"/>
      <c r="J197" s="44"/>
      <c r="K197" s="44"/>
      <c r="L197" s="44"/>
      <c r="M197" s="44"/>
      <c r="N197" s="44"/>
      <c r="O197" s="44"/>
      <c r="P197" s="44"/>
      <c r="Q197" s="44"/>
      <c r="R197" s="44"/>
      <c r="S197" s="44"/>
    </row>
    <row r="198" spans="1:19" s="9" customFormat="1" ht="10.95" customHeight="1">
      <c r="A198" s="37">
        <v>1</v>
      </c>
      <c r="B198" s="37"/>
      <c r="C198" s="38" t="s">
        <v>62</v>
      </c>
      <c r="D198" s="38"/>
      <c r="E198" s="38"/>
      <c r="F198" s="38"/>
      <c r="G198" s="38"/>
      <c r="H198" s="38"/>
      <c r="I198" s="38"/>
      <c r="J198" s="38"/>
      <c r="K198" s="38"/>
      <c r="L198" s="38"/>
      <c r="M198" s="38"/>
      <c r="N198" s="38"/>
      <c r="O198" s="38"/>
      <c r="P198" s="38"/>
      <c r="Q198" s="38"/>
      <c r="R198" s="38"/>
      <c r="S198" s="38"/>
    </row>
    <row r="199" spans="1:19" s="9" customFormat="1" ht="30.6" customHeight="1">
      <c r="A199" s="33"/>
      <c r="B199" s="33"/>
      <c r="C199" s="46" t="s">
        <v>63</v>
      </c>
      <c r="D199" s="47"/>
      <c r="E199" s="47"/>
      <c r="F199" s="47"/>
      <c r="G199" s="47"/>
      <c r="H199" s="48"/>
      <c r="I199" s="10" t="s">
        <v>64</v>
      </c>
      <c r="J199" s="35" t="s">
        <v>128</v>
      </c>
      <c r="K199" s="35"/>
      <c r="L199" s="35"/>
      <c r="M199" s="41">
        <v>800000</v>
      </c>
      <c r="N199" s="41"/>
      <c r="O199" s="40"/>
      <c r="P199" s="40"/>
      <c r="Q199" s="40"/>
      <c r="R199" s="41">
        <f>M199+O199</f>
        <v>800000</v>
      </c>
      <c r="S199" s="41"/>
    </row>
    <row r="200" spans="1:19" s="9" customFormat="1" ht="10.95" customHeight="1">
      <c r="A200" s="37">
        <v>2</v>
      </c>
      <c r="B200" s="37"/>
      <c r="C200" s="38" t="s">
        <v>65</v>
      </c>
      <c r="D200" s="38"/>
      <c r="E200" s="38"/>
      <c r="F200" s="38"/>
      <c r="G200" s="38"/>
      <c r="H200" s="38"/>
      <c r="I200" s="38"/>
      <c r="J200" s="38"/>
      <c r="K200" s="38"/>
      <c r="L200" s="38"/>
      <c r="M200" s="38"/>
      <c r="N200" s="38"/>
      <c r="O200" s="38"/>
      <c r="P200" s="38"/>
      <c r="Q200" s="38"/>
      <c r="R200" s="38"/>
      <c r="S200" s="38"/>
    </row>
    <row r="201" spans="1:19" s="9" customFormat="1" ht="23.4" customHeight="1">
      <c r="A201" s="33"/>
      <c r="B201" s="33"/>
      <c r="C201" s="34" t="s">
        <v>132</v>
      </c>
      <c r="D201" s="34"/>
      <c r="E201" s="34"/>
      <c r="F201" s="34"/>
      <c r="G201" s="34"/>
      <c r="H201" s="34"/>
      <c r="I201" s="10" t="s">
        <v>67</v>
      </c>
      <c r="J201" s="35" t="s">
        <v>68</v>
      </c>
      <c r="K201" s="35"/>
      <c r="L201" s="35"/>
      <c r="M201" s="41">
        <v>1261</v>
      </c>
      <c r="N201" s="41"/>
      <c r="O201" s="40"/>
      <c r="P201" s="40"/>
      <c r="Q201" s="40"/>
      <c r="R201" s="41">
        <f>M201</f>
        <v>1261</v>
      </c>
      <c r="S201" s="41"/>
    </row>
    <row r="202" spans="1:19" s="9" customFormat="1" ht="10.95" customHeight="1">
      <c r="A202" s="37">
        <v>3</v>
      </c>
      <c r="B202" s="37"/>
      <c r="C202" s="38" t="s">
        <v>69</v>
      </c>
      <c r="D202" s="38"/>
      <c r="E202" s="38"/>
      <c r="F202" s="38"/>
      <c r="G202" s="38"/>
      <c r="H202" s="38"/>
      <c r="I202" s="38"/>
      <c r="J202" s="38"/>
      <c r="K202" s="38"/>
      <c r="L202" s="38"/>
      <c r="M202" s="38"/>
      <c r="N202" s="38"/>
      <c r="O202" s="38"/>
      <c r="P202" s="38"/>
      <c r="Q202" s="38"/>
      <c r="R202" s="38"/>
      <c r="S202" s="38"/>
    </row>
    <row r="203" spans="1:19" s="9" customFormat="1" ht="10.95" customHeight="1">
      <c r="A203" s="33"/>
      <c r="B203" s="33"/>
      <c r="C203" s="34" t="s">
        <v>133</v>
      </c>
      <c r="D203" s="34"/>
      <c r="E203" s="34"/>
      <c r="F203" s="34"/>
      <c r="G203" s="34"/>
      <c r="H203" s="34"/>
      <c r="I203" s="10" t="s">
        <v>129</v>
      </c>
      <c r="J203" s="35" t="s">
        <v>71</v>
      </c>
      <c r="K203" s="35"/>
      <c r="L203" s="35"/>
      <c r="M203" s="36">
        <f>M199/M201</f>
        <v>634.41712926249011</v>
      </c>
      <c r="N203" s="36"/>
      <c r="O203" s="36"/>
      <c r="P203" s="36"/>
      <c r="Q203" s="36"/>
      <c r="R203" s="36">
        <f>R199/R201</f>
        <v>634.41712926249011</v>
      </c>
      <c r="S203" s="36"/>
    </row>
    <row r="204" spans="1:19" s="9" customFormat="1" ht="10.95" customHeight="1">
      <c r="A204" s="37">
        <v>4</v>
      </c>
      <c r="B204" s="37"/>
      <c r="C204" s="38" t="s">
        <v>72</v>
      </c>
      <c r="D204" s="38"/>
      <c r="E204" s="38"/>
      <c r="F204" s="38"/>
      <c r="G204" s="38"/>
      <c r="H204" s="38"/>
      <c r="I204" s="38"/>
      <c r="J204" s="38"/>
      <c r="K204" s="38"/>
      <c r="L204" s="38"/>
      <c r="M204" s="38"/>
      <c r="N204" s="38"/>
      <c r="O204" s="38"/>
      <c r="P204" s="38"/>
      <c r="Q204" s="38"/>
      <c r="R204" s="38"/>
      <c r="S204" s="38"/>
    </row>
    <row r="205" spans="1:19" s="9" customFormat="1" ht="10.95" customHeight="1">
      <c r="A205" s="33"/>
      <c r="B205" s="33"/>
      <c r="C205" s="34" t="s">
        <v>86</v>
      </c>
      <c r="D205" s="34"/>
      <c r="E205" s="34"/>
      <c r="F205" s="34"/>
      <c r="G205" s="34"/>
      <c r="H205" s="34"/>
      <c r="I205" s="10" t="s">
        <v>74</v>
      </c>
      <c r="J205" s="35" t="s">
        <v>71</v>
      </c>
      <c r="K205" s="35"/>
      <c r="L205" s="35"/>
      <c r="M205" s="39">
        <v>100</v>
      </c>
      <c r="N205" s="39"/>
      <c r="O205" s="40"/>
      <c r="P205" s="40"/>
      <c r="Q205" s="40"/>
      <c r="R205" s="39">
        <v>100</v>
      </c>
      <c r="S205" s="39"/>
    </row>
    <row r="206" spans="1:19" s="16" customFormat="1" ht="22.05" customHeight="1">
      <c r="A206" s="42">
        <v>13</v>
      </c>
      <c r="B206" s="43"/>
      <c r="C206" s="44" t="s">
        <v>127</v>
      </c>
      <c r="D206" s="44"/>
      <c r="E206" s="44"/>
      <c r="F206" s="44"/>
      <c r="G206" s="44"/>
      <c r="H206" s="44"/>
      <c r="I206" s="44"/>
      <c r="J206" s="44"/>
      <c r="K206" s="44"/>
      <c r="L206" s="44"/>
      <c r="M206" s="44"/>
      <c r="N206" s="44"/>
      <c r="O206" s="44"/>
      <c r="P206" s="44"/>
      <c r="Q206" s="44"/>
      <c r="R206" s="44"/>
      <c r="S206" s="44"/>
    </row>
    <row r="207" spans="1:19" s="9" customFormat="1" ht="10.95" customHeight="1">
      <c r="A207" s="37">
        <v>1</v>
      </c>
      <c r="B207" s="37"/>
      <c r="C207" s="38" t="s">
        <v>62</v>
      </c>
      <c r="D207" s="38"/>
      <c r="E207" s="38"/>
      <c r="F207" s="38"/>
      <c r="G207" s="38"/>
      <c r="H207" s="38"/>
      <c r="I207" s="38"/>
      <c r="J207" s="38"/>
      <c r="K207" s="38"/>
      <c r="L207" s="38"/>
      <c r="M207" s="38"/>
      <c r="N207" s="38"/>
      <c r="O207" s="38"/>
      <c r="P207" s="38"/>
      <c r="Q207" s="38"/>
      <c r="R207" s="38"/>
      <c r="S207" s="38"/>
    </row>
    <row r="208" spans="1:19" s="9" customFormat="1" ht="34.200000000000003" customHeight="1">
      <c r="A208" s="33"/>
      <c r="B208" s="33"/>
      <c r="C208" s="45" t="s">
        <v>63</v>
      </c>
      <c r="D208" s="45"/>
      <c r="E208" s="45"/>
      <c r="F208" s="45"/>
      <c r="G208" s="45"/>
      <c r="H208" s="45"/>
      <c r="I208" s="10" t="s">
        <v>64</v>
      </c>
      <c r="J208" s="35" t="s">
        <v>128</v>
      </c>
      <c r="K208" s="35"/>
      <c r="L208" s="35"/>
      <c r="M208" s="41">
        <v>3000000</v>
      </c>
      <c r="N208" s="41"/>
      <c r="O208" s="40"/>
      <c r="P208" s="40"/>
      <c r="Q208" s="40"/>
      <c r="R208" s="41">
        <f>M208</f>
        <v>3000000</v>
      </c>
      <c r="S208" s="41"/>
    </row>
    <row r="209" spans="1:19" s="9" customFormat="1" ht="10.95" customHeight="1">
      <c r="A209" s="37">
        <v>2</v>
      </c>
      <c r="B209" s="37"/>
      <c r="C209" s="38" t="s">
        <v>65</v>
      </c>
      <c r="D209" s="38"/>
      <c r="E209" s="38"/>
      <c r="F209" s="38"/>
      <c r="G209" s="38"/>
      <c r="H209" s="38"/>
      <c r="I209" s="38"/>
      <c r="J209" s="38"/>
      <c r="K209" s="38"/>
      <c r="L209" s="38"/>
      <c r="M209" s="38"/>
      <c r="N209" s="38"/>
      <c r="O209" s="38"/>
      <c r="P209" s="38"/>
      <c r="Q209" s="38"/>
      <c r="R209" s="38"/>
      <c r="S209" s="38"/>
    </row>
    <row r="210" spans="1:19" s="9" customFormat="1" ht="23.4" customHeight="1">
      <c r="A210" s="33"/>
      <c r="B210" s="33"/>
      <c r="C210" s="34" t="s">
        <v>130</v>
      </c>
      <c r="D210" s="34"/>
      <c r="E210" s="34"/>
      <c r="F210" s="34"/>
      <c r="G210" s="34"/>
      <c r="H210" s="34"/>
      <c r="I210" s="10" t="s">
        <v>67</v>
      </c>
      <c r="J210" s="35" t="s">
        <v>68</v>
      </c>
      <c r="K210" s="35"/>
      <c r="L210" s="35"/>
      <c r="M210" s="41">
        <v>225472</v>
      </c>
      <c r="N210" s="41"/>
      <c r="O210" s="40"/>
      <c r="P210" s="40"/>
      <c r="Q210" s="40"/>
      <c r="R210" s="41">
        <f>M210</f>
        <v>225472</v>
      </c>
      <c r="S210" s="41"/>
    </row>
    <row r="211" spans="1:19" s="9" customFormat="1" ht="10.95" customHeight="1">
      <c r="A211" s="37">
        <v>3</v>
      </c>
      <c r="B211" s="37"/>
      <c r="C211" s="38" t="s">
        <v>69</v>
      </c>
      <c r="D211" s="38"/>
      <c r="E211" s="38"/>
      <c r="F211" s="38"/>
      <c r="G211" s="38"/>
      <c r="H211" s="38"/>
      <c r="I211" s="38"/>
      <c r="J211" s="38"/>
      <c r="K211" s="38"/>
      <c r="L211" s="38"/>
      <c r="M211" s="38"/>
      <c r="N211" s="38"/>
      <c r="O211" s="38"/>
      <c r="P211" s="38"/>
      <c r="Q211" s="38"/>
      <c r="R211" s="38"/>
      <c r="S211" s="38"/>
    </row>
    <row r="212" spans="1:19" s="9" customFormat="1" ht="22.2" customHeight="1">
      <c r="A212" s="33"/>
      <c r="B212" s="33"/>
      <c r="C212" s="34" t="s">
        <v>131</v>
      </c>
      <c r="D212" s="34"/>
      <c r="E212" s="34"/>
      <c r="F212" s="34"/>
      <c r="G212" s="34"/>
      <c r="H212" s="34"/>
      <c r="I212" s="10" t="s">
        <v>129</v>
      </c>
      <c r="J212" s="35" t="s">
        <v>71</v>
      </c>
      <c r="K212" s="35"/>
      <c r="L212" s="35"/>
      <c r="M212" s="36">
        <f>M208/M210</f>
        <v>13.305421515753618</v>
      </c>
      <c r="N212" s="36"/>
      <c r="O212" s="36"/>
      <c r="P212" s="36"/>
      <c r="Q212" s="36"/>
      <c r="R212" s="36">
        <f>R208/R210</f>
        <v>13.305421515753618</v>
      </c>
      <c r="S212" s="36"/>
    </row>
    <row r="213" spans="1:19" s="9" customFormat="1" ht="10.95" customHeight="1">
      <c r="A213" s="37">
        <v>4</v>
      </c>
      <c r="B213" s="37"/>
      <c r="C213" s="38" t="s">
        <v>72</v>
      </c>
      <c r="D213" s="38"/>
      <c r="E213" s="38"/>
      <c r="F213" s="38"/>
      <c r="G213" s="38"/>
      <c r="H213" s="38"/>
      <c r="I213" s="38"/>
      <c r="J213" s="38"/>
      <c r="K213" s="38"/>
      <c r="L213" s="38"/>
      <c r="M213" s="38"/>
      <c r="N213" s="38"/>
      <c r="O213" s="38"/>
      <c r="P213" s="38"/>
      <c r="Q213" s="38"/>
      <c r="R213" s="38"/>
      <c r="S213" s="38"/>
    </row>
    <row r="214" spans="1:19" s="9" customFormat="1" ht="10.95" customHeight="1">
      <c r="A214" s="33"/>
      <c r="B214" s="33"/>
      <c r="C214" s="34" t="s">
        <v>86</v>
      </c>
      <c r="D214" s="34"/>
      <c r="E214" s="34"/>
      <c r="F214" s="34"/>
      <c r="G214" s="34"/>
      <c r="H214" s="34"/>
      <c r="I214" s="10" t="s">
        <v>74</v>
      </c>
      <c r="J214" s="35" t="s">
        <v>71</v>
      </c>
      <c r="K214" s="35"/>
      <c r="L214" s="35"/>
      <c r="M214" s="39">
        <v>100</v>
      </c>
      <c r="N214" s="39"/>
      <c r="O214" s="40"/>
      <c r="P214" s="40"/>
      <c r="Q214" s="40"/>
      <c r="R214" s="39">
        <v>100</v>
      </c>
      <c r="S214" s="39"/>
    </row>
    <row r="215" spans="1:19" s="9" customFormat="1" ht="10.95" customHeight="1">
      <c r="A215" s="21"/>
      <c r="B215" s="21"/>
      <c r="C215" s="22"/>
      <c r="D215" s="22"/>
      <c r="E215" s="22"/>
      <c r="F215" s="22"/>
      <c r="G215" s="22"/>
      <c r="H215" s="22"/>
      <c r="I215" s="23"/>
      <c r="J215" s="24"/>
      <c r="K215" s="24"/>
      <c r="L215" s="24"/>
      <c r="M215" s="25"/>
      <c r="N215" s="25"/>
      <c r="O215" s="26"/>
      <c r="P215" s="26"/>
      <c r="Q215" s="26"/>
      <c r="R215" s="25"/>
      <c r="S215" s="25"/>
    </row>
    <row r="216" spans="1:19" s="9" customFormat="1" ht="10.95" hidden="1" customHeight="1">
      <c r="A216" s="21"/>
      <c r="B216" s="21"/>
      <c r="C216" s="22"/>
      <c r="D216" s="22"/>
      <c r="E216" s="22"/>
      <c r="F216" s="22"/>
      <c r="G216" s="22"/>
      <c r="H216" s="22"/>
      <c r="I216" s="23"/>
      <c r="J216" s="24"/>
      <c r="K216" s="24"/>
      <c r="L216" s="24"/>
      <c r="M216" s="25"/>
      <c r="N216" s="25"/>
      <c r="O216" s="26"/>
      <c r="P216" s="26"/>
      <c r="Q216" s="26"/>
      <c r="R216" s="25"/>
      <c r="S216" s="25"/>
    </row>
    <row r="217" spans="1:19" s="9" customFormat="1" ht="10.95" hidden="1" customHeight="1">
      <c r="A217" s="21"/>
      <c r="B217" s="21"/>
      <c r="C217" s="22"/>
      <c r="D217" s="22"/>
      <c r="E217" s="22"/>
      <c r="F217" s="22"/>
      <c r="G217" s="22"/>
      <c r="H217" s="22"/>
      <c r="I217" s="23"/>
      <c r="J217" s="24"/>
      <c r="K217" s="24"/>
      <c r="L217" s="24"/>
      <c r="M217" s="25"/>
      <c r="N217" s="25"/>
      <c r="O217" s="26"/>
      <c r="P217" s="26"/>
      <c r="Q217" s="26"/>
      <c r="R217" s="25"/>
      <c r="S217" s="25"/>
    </row>
    <row r="219" spans="1:19" s="29" customFormat="1" ht="25.95" customHeight="1">
      <c r="A219" s="27"/>
      <c r="B219" s="135" t="s">
        <v>139</v>
      </c>
      <c r="C219" s="135"/>
      <c r="D219" s="135"/>
      <c r="E219" s="135"/>
      <c r="G219" s="30"/>
      <c r="M219" s="136" t="s">
        <v>140</v>
      </c>
      <c r="N219" s="136"/>
      <c r="O219" s="136"/>
    </row>
    <row r="220" spans="1:19" s="1" customFormat="1" ht="3" customHeight="1">
      <c r="G220" s="11"/>
      <c r="H220" s="12"/>
      <c r="I220" s="12"/>
      <c r="M220" s="11"/>
      <c r="N220" s="11"/>
      <c r="O220" s="11"/>
    </row>
    <row r="221" spans="1:19" s="1" customFormat="1" ht="3" customHeight="1"/>
    <row r="222" spans="1:19" s="1" customFormat="1" ht="10.95" customHeight="1">
      <c r="G222" s="63" t="s">
        <v>116</v>
      </c>
      <c r="H222" s="63"/>
      <c r="I222" s="63"/>
      <c r="M222" s="63" t="s">
        <v>117</v>
      </c>
      <c r="N222" s="63"/>
      <c r="O222" s="63"/>
    </row>
    <row r="223" spans="1:19" s="1" customFormat="1" ht="13.05" customHeight="1"/>
    <row r="224" spans="1:19" s="1" customFormat="1" ht="13.05" customHeight="1">
      <c r="B224" s="137" t="s">
        <v>118</v>
      </c>
      <c r="C224" s="137"/>
    </row>
    <row r="225" spans="2:15" s="3" customFormat="1" ht="12" customHeight="1"/>
    <row r="227" spans="2:15" s="29" customFormat="1" ht="25.95" customHeight="1">
      <c r="B227" s="135" t="s">
        <v>141</v>
      </c>
      <c r="C227" s="135"/>
      <c r="D227" s="135"/>
      <c r="E227" s="135"/>
      <c r="G227" s="30"/>
      <c r="M227" s="136" t="s">
        <v>142</v>
      </c>
      <c r="N227" s="136"/>
      <c r="O227" s="136"/>
    </row>
    <row r="228" spans="2:15" s="1" customFormat="1" ht="3" customHeight="1">
      <c r="G228" s="11"/>
      <c r="H228" s="12"/>
      <c r="I228" s="12"/>
      <c r="M228" s="11"/>
      <c r="N228" s="11"/>
      <c r="O228" s="11"/>
    </row>
    <row r="229" spans="2:15" s="1" customFormat="1" ht="3" customHeight="1"/>
    <row r="230" spans="2:15" s="1" customFormat="1" ht="10.95" customHeight="1">
      <c r="G230" s="63" t="s">
        <v>116</v>
      </c>
      <c r="H230" s="63"/>
      <c r="I230" s="63"/>
      <c r="M230" s="63" t="s">
        <v>117</v>
      </c>
      <c r="N230" s="63"/>
      <c r="O230" s="63"/>
    </row>
    <row r="231" spans="2:15" ht="11.4" hidden="1" customHeight="1"/>
    <row r="232" spans="2:15" s="1" customFormat="1" ht="12" customHeight="1">
      <c r="B232" s="131" t="s">
        <v>119</v>
      </c>
      <c r="C232" s="131"/>
      <c r="D232" s="131"/>
      <c r="E232" s="132"/>
      <c r="F232" s="132"/>
    </row>
    <row r="234" spans="2:15" s="1" customFormat="1" ht="12" customHeight="1">
      <c r="C234" s="13" t="s">
        <v>120</v>
      </c>
    </row>
    <row r="237" spans="2:15" s="14" customFormat="1" ht="7.95" customHeight="1">
      <c r="B237" s="133"/>
      <c r="C237" s="133"/>
      <c r="D237" s="133"/>
      <c r="F237" s="133"/>
      <c r="G237" s="133"/>
    </row>
    <row r="238" spans="2:15" s="1" customFormat="1" ht="10.95" customHeight="1">
      <c r="B238" s="15"/>
      <c r="C238" s="134"/>
      <c r="D238" s="134"/>
      <c r="E238" s="134"/>
      <c r="F238" s="134"/>
      <c r="G238" s="134"/>
      <c r="H238" s="134"/>
      <c r="I238" s="134"/>
      <c r="J238" s="134"/>
      <c r="K238" s="134"/>
      <c r="L238" s="134"/>
    </row>
  </sheetData>
  <mergeCells count="700">
    <mergeCell ref="A73:B73"/>
    <mergeCell ref="A74:B74"/>
    <mergeCell ref="C73:I73"/>
    <mergeCell ref="J73:K73"/>
    <mergeCell ref="L73:M73"/>
    <mergeCell ref="N73:O73"/>
    <mergeCell ref="C74:I74"/>
    <mergeCell ref="J74:K74"/>
    <mergeCell ref="L74:M74"/>
    <mergeCell ref="N74:O74"/>
    <mergeCell ref="B232:D232"/>
    <mergeCell ref="E232:F232"/>
    <mergeCell ref="B237:D237"/>
    <mergeCell ref="F237:G237"/>
    <mergeCell ref="C238:L238"/>
    <mergeCell ref="B219:E219"/>
    <mergeCell ref="M219:O219"/>
    <mergeCell ref="G222:I222"/>
    <mergeCell ref="M222:O222"/>
    <mergeCell ref="B224:C224"/>
    <mergeCell ref="B227:E227"/>
    <mergeCell ref="M227:O227"/>
    <mergeCell ref="G230:I230"/>
    <mergeCell ref="M230:O230"/>
    <mergeCell ref="A194:B194"/>
    <mergeCell ref="C194:H194"/>
    <mergeCell ref="J194:L194"/>
    <mergeCell ref="M194:N194"/>
    <mergeCell ref="O194:Q194"/>
    <mergeCell ref="R194:S194"/>
    <mergeCell ref="A195:B195"/>
    <mergeCell ref="C195:S195"/>
    <mergeCell ref="A196:B196"/>
    <mergeCell ref="C196:H196"/>
    <mergeCell ref="J196:L196"/>
    <mergeCell ref="M196:N196"/>
    <mergeCell ref="O196:Q196"/>
    <mergeCell ref="R196:S196"/>
    <mergeCell ref="A191:B191"/>
    <mergeCell ref="C191:S191"/>
    <mergeCell ref="A192:B192"/>
    <mergeCell ref="C192:H192"/>
    <mergeCell ref="J192:L192"/>
    <mergeCell ref="M192:N192"/>
    <mergeCell ref="O192:Q192"/>
    <mergeCell ref="R192:S192"/>
    <mergeCell ref="A193:B193"/>
    <mergeCell ref="C193:S193"/>
    <mergeCell ref="A188:B188"/>
    <mergeCell ref="C188:S188"/>
    <mergeCell ref="A189:B189"/>
    <mergeCell ref="C189:S189"/>
    <mergeCell ref="A190:B190"/>
    <mergeCell ref="C190:H190"/>
    <mergeCell ref="J190:L190"/>
    <mergeCell ref="M190:N190"/>
    <mergeCell ref="O190:Q190"/>
    <mergeCell ref="R190:S190"/>
    <mergeCell ref="A185:B185"/>
    <mergeCell ref="C185:H185"/>
    <mergeCell ref="J185:L185"/>
    <mergeCell ref="M185:N185"/>
    <mergeCell ref="O185:Q185"/>
    <mergeCell ref="R185:S185"/>
    <mergeCell ref="A186:B186"/>
    <mergeCell ref="C186:S186"/>
    <mergeCell ref="A187:B187"/>
    <mergeCell ref="C187:H187"/>
    <mergeCell ref="J187:L187"/>
    <mergeCell ref="M187:N187"/>
    <mergeCell ref="O187:Q187"/>
    <mergeCell ref="R187:S187"/>
    <mergeCell ref="A182:B182"/>
    <mergeCell ref="C182:S182"/>
    <mergeCell ref="A183:B183"/>
    <mergeCell ref="C183:H183"/>
    <mergeCell ref="J183:L183"/>
    <mergeCell ref="M183:N183"/>
    <mergeCell ref="O183:Q183"/>
    <mergeCell ref="R183:S183"/>
    <mergeCell ref="A184:B184"/>
    <mergeCell ref="C184:H184"/>
    <mergeCell ref="J184:L184"/>
    <mergeCell ref="M184:N184"/>
    <mergeCell ref="O184:Q184"/>
    <mergeCell ref="R184:S184"/>
    <mergeCell ref="A180:B180"/>
    <mergeCell ref="C180:H180"/>
    <mergeCell ref="J180:L180"/>
    <mergeCell ref="M180:N180"/>
    <mergeCell ref="O180:Q180"/>
    <mergeCell ref="R180:S180"/>
    <mergeCell ref="A181:B181"/>
    <mergeCell ref="C181:H181"/>
    <mergeCell ref="J181:L181"/>
    <mergeCell ref="M181:N181"/>
    <mergeCell ref="O181:Q181"/>
    <mergeCell ref="R181:S181"/>
    <mergeCell ref="A177:B177"/>
    <mergeCell ref="C177:H177"/>
    <mergeCell ref="J177:L177"/>
    <mergeCell ref="M177:N177"/>
    <mergeCell ref="O177:Q177"/>
    <mergeCell ref="R177:S177"/>
    <mergeCell ref="A178:B178"/>
    <mergeCell ref="C178:S178"/>
    <mergeCell ref="A179:B179"/>
    <mergeCell ref="C179:H179"/>
    <mergeCell ref="J179:L179"/>
    <mergeCell ref="M179:N179"/>
    <mergeCell ref="O179:Q179"/>
    <mergeCell ref="R179:S179"/>
    <mergeCell ref="A174:B174"/>
    <mergeCell ref="C174:S174"/>
    <mergeCell ref="A175:B175"/>
    <mergeCell ref="C175:H175"/>
    <mergeCell ref="J175:L175"/>
    <mergeCell ref="M175:N175"/>
    <mergeCell ref="O175:Q175"/>
    <mergeCell ref="R175:S175"/>
    <mergeCell ref="A176:B176"/>
    <mergeCell ref="C176:H176"/>
    <mergeCell ref="J176:L176"/>
    <mergeCell ref="M176:N176"/>
    <mergeCell ref="O176:Q176"/>
    <mergeCell ref="R176:S176"/>
    <mergeCell ref="A171:B171"/>
    <mergeCell ref="C171:S171"/>
    <mergeCell ref="A172:B172"/>
    <mergeCell ref="C172:H172"/>
    <mergeCell ref="J172:L172"/>
    <mergeCell ref="M172:N172"/>
    <mergeCell ref="O172:Q172"/>
    <mergeCell ref="R172:S172"/>
    <mergeCell ref="A173:B173"/>
    <mergeCell ref="C173:S173"/>
    <mergeCell ref="A168:B168"/>
    <mergeCell ref="C168:H168"/>
    <mergeCell ref="J168:L168"/>
    <mergeCell ref="M168:N168"/>
    <mergeCell ref="O168:Q168"/>
    <mergeCell ref="R168:S168"/>
    <mergeCell ref="A169:B169"/>
    <mergeCell ref="C169:S169"/>
    <mergeCell ref="A170:B170"/>
    <mergeCell ref="C170:H170"/>
    <mergeCell ref="J170:L170"/>
    <mergeCell ref="M170:N170"/>
    <mergeCell ref="O170:Q170"/>
    <mergeCell ref="R170:S170"/>
    <mergeCell ref="A165:B165"/>
    <mergeCell ref="C165:S165"/>
    <mergeCell ref="A166:B166"/>
    <mergeCell ref="C166:H166"/>
    <mergeCell ref="J166:L166"/>
    <mergeCell ref="M166:N166"/>
    <mergeCell ref="O166:Q166"/>
    <mergeCell ref="R166:S166"/>
    <mergeCell ref="A167:B167"/>
    <mergeCell ref="C167:S167"/>
    <mergeCell ref="A162:B162"/>
    <mergeCell ref="C162:S162"/>
    <mergeCell ref="A163:B163"/>
    <mergeCell ref="C163:H163"/>
    <mergeCell ref="J163:L163"/>
    <mergeCell ref="M163:N163"/>
    <mergeCell ref="O163:Q163"/>
    <mergeCell ref="R163:S163"/>
    <mergeCell ref="A164:B164"/>
    <mergeCell ref="C164:S164"/>
    <mergeCell ref="A159:B159"/>
    <mergeCell ref="C159:H159"/>
    <mergeCell ref="J159:L159"/>
    <mergeCell ref="M159:N159"/>
    <mergeCell ref="O159:Q159"/>
    <mergeCell ref="R159:S159"/>
    <mergeCell ref="A160:B160"/>
    <mergeCell ref="C160:S160"/>
    <mergeCell ref="A161:B161"/>
    <mergeCell ref="C161:H161"/>
    <mergeCell ref="J161:L161"/>
    <mergeCell ref="M161:N161"/>
    <mergeCell ref="O161:Q161"/>
    <mergeCell ref="R161:S161"/>
    <mergeCell ref="A156:B156"/>
    <mergeCell ref="C156:S156"/>
    <mergeCell ref="A157:B157"/>
    <mergeCell ref="C157:H157"/>
    <mergeCell ref="J157:L157"/>
    <mergeCell ref="M157:N157"/>
    <mergeCell ref="O157:Q157"/>
    <mergeCell ref="R157:S157"/>
    <mergeCell ref="A158:B158"/>
    <mergeCell ref="C158:S158"/>
    <mergeCell ref="A153:B153"/>
    <mergeCell ref="C153:S153"/>
    <mergeCell ref="A154:B154"/>
    <mergeCell ref="C154:H154"/>
    <mergeCell ref="J154:L154"/>
    <mergeCell ref="M154:N154"/>
    <mergeCell ref="O154:Q154"/>
    <mergeCell ref="R154:S154"/>
    <mergeCell ref="A155:B155"/>
    <mergeCell ref="C155:S155"/>
    <mergeCell ref="A150:B150"/>
    <mergeCell ref="C150:S150"/>
    <mergeCell ref="A151:B151"/>
    <mergeCell ref="C151:H151"/>
    <mergeCell ref="J151:L151"/>
    <mergeCell ref="M151:N151"/>
    <mergeCell ref="O151:Q151"/>
    <mergeCell ref="R151:S151"/>
    <mergeCell ref="A152:B152"/>
    <mergeCell ref="C152:H152"/>
    <mergeCell ref="J152:L152"/>
    <mergeCell ref="M152:N152"/>
    <mergeCell ref="O152:Q152"/>
    <mergeCell ref="R152:S152"/>
    <mergeCell ref="A147:B147"/>
    <mergeCell ref="C147:S147"/>
    <mergeCell ref="A148:B148"/>
    <mergeCell ref="C148:H148"/>
    <mergeCell ref="J148:L148"/>
    <mergeCell ref="M148:N148"/>
    <mergeCell ref="O148:Q148"/>
    <mergeCell ref="R148:S148"/>
    <mergeCell ref="A149:B149"/>
    <mergeCell ref="C149:H149"/>
    <mergeCell ref="J149:L149"/>
    <mergeCell ref="M149:N149"/>
    <mergeCell ref="O149:Q149"/>
    <mergeCell ref="R149:S149"/>
    <mergeCell ref="A144:B144"/>
    <mergeCell ref="C144:S144"/>
    <mergeCell ref="A145:B145"/>
    <mergeCell ref="C145:S145"/>
    <mergeCell ref="A146:B146"/>
    <mergeCell ref="C146:H146"/>
    <mergeCell ref="J146:L146"/>
    <mergeCell ref="M146:N146"/>
    <mergeCell ref="O146:Q146"/>
    <mergeCell ref="R146:S146"/>
    <mergeCell ref="A141:B141"/>
    <mergeCell ref="C141:H141"/>
    <mergeCell ref="J141:L141"/>
    <mergeCell ref="M141:N141"/>
    <mergeCell ref="O141:Q141"/>
    <mergeCell ref="R141:S141"/>
    <mergeCell ref="A142:B142"/>
    <mergeCell ref="C142:S142"/>
    <mergeCell ref="A143:B143"/>
    <mergeCell ref="C143:H143"/>
    <mergeCell ref="J143:L143"/>
    <mergeCell ref="M143:N143"/>
    <mergeCell ref="O143:Q143"/>
    <mergeCell ref="R143:S143"/>
    <mergeCell ref="A138:B138"/>
    <mergeCell ref="C138:S138"/>
    <mergeCell ref="A139:B139"/>
    <mergeCell ref="C139:H139"/>
    <mergeCell ref="J139:L139"/>
    <mergeCell ref="M139:N139"/>
    <mergeCell ref="O139:Q139"/>
    <mergeCell ref="R139:S139"/>
    <mergeCell ref="A140:B140"/>
    <mergeCell ref="C140:S140"/>
    <mergeCell ref="A135:B135"/>
    <mergeCell ref="C135:S135"/>
    <mergeCell ref="A136:B136"/>
    <mergeCell ref="C136:S136"/>
    <mergeCell ref="A137:B137"/>
    <mergeCell ref="C137:H137"/>
    <mergeCell ref="J137:L137"/>
    <mergeCell ref="M137:N137"/>
    <mergeCell ref="O137:Q137"/>
    <mergeCell ref="R137:S137"/>
    <mergeCell ref="A132:B132"/>
    <mergeCell ref="C132:H132"/>
    <mergeCell ref="J132:L132"/>
    <mergeCell ref="M132:N132"/>
    <mergeCell ref="O132:Q132"/>
    <mergeCell ref="R132:S132"/>
    <mergeCell ref="A133:B133"/>
    <mergeCell ref="C133:S133"/>
    <mergeCell ref="A134:B134"/>
    <mergeCell ref="C134:H134"/>
    <mergeCell ref="J134:L134"/>
    <mergeCell ref="M134:N134"/>
    <mergeCell ref="O134:Q134"/>
    <mergeCell ref="R134:S134"/>
    <mergeCell ref="A129:B129"/>
    <mergeCell ref="C129:S129"/>
    <mergeCell ref="A130:B130"/>
    <mergeCell ref="C130:H130"/>
    <mergeCell ref="J130:L130"/>
    <mergeCell ref="M130:N130"/>
    <mergeCell ref="O130:Q130"/>
    <mergeCell ref="R130:S130"/>
    <mergeCell ref="A131:B131"/>
    <mergeCell ref="C131:S131"/>
    <mergeCell ref="A126:B126"/>
    <mergeCell ref="C126:S126"/>
    <mergeCell ref="A127:B127"/>
    <mergeCell ref="C127:S127"/>
    <mergeCell ref="A128:B128"/>
    <mergeCell ref="C128:H128"/>
    <mergeCell ref="J128:L128"/>
    <mergeCell ref="M128:N128"/>
    <mergeCell ref="O128:Q128"/>
    <mergeCell ref="R128:S128"/>
    <mergeCell ref="A123:B123"/>
    <mergeCell ref="C123:H123"/>
    <mergeCell ref="J123:L123"/>
    <mergeCell ref="M123:N123"/>
    <mergeCell ref="O123:Q123"/>
    <mergeCell ref="R123:S123"/>
    <mergeCell ref="A124:B124"/>
    <mergeCell ref="C124:S124"/>
    <mergeCell ref="A125:B125"/>
    <mergeCell ref="C125:H125"/>
    <mergeCell ref="J125:L125"/>
    <mergeCell ref="M125:N125"/>
    <mergeCell ref="O125:Q125"/>
    <mergeCell ref="R125:S125"/>
    <mergeCell ref="A120:B120"/>
    <mergeCell ref="C120:S120"/>
    <mergeCell ref="A121:B121"/>
    <mergeCell ref="C121:H121"/>
    <mergeCell ref="J121:L121"/>
    <mergeCell ref="M121:N121"/>
    <mergeCell ref="O121:Q121"/>
    <mergeCell ref="R121:S121"/>
    <mergeCell ref="A122:B122"/>
    <mergeCell ref="C122:S122"/>
    <mergeCell ref="A117:B117"/>
    <mergeCell ref="C117:S117"/>
    <mergeCell ref="A118:B118"/>
    <mergeCell ref="C118:S118"/>
    <mergeCell ref="A119:B119"/>
    <mergeCell ref="C119:H119"/>
    <mergeCell ref="J119:L119"/>
    <mergeCell ref="M119:N119"/>
    <mergeCell ref="O119:Q119"/>
    <mergeCell ref="R119:S119"/>
    <mergeCell ref="A114:B114"/>
    <mergeCell ref="C114:H114"/>
    <mergeCell ref="J114:L114"/>
    <mergeCell ref="M114:N114"/>
    <mergeCell ref="O114:Q114"/>
    <mergeCell ref="R114:S114"/>
    <mergeCell ref="A115:B115"/>
    <mergeCell ref="C115:S115"/>
    <mergeCell ref="A116:B116"/>
    <mergeCell ref="C116:H116"/>
    <mergeCell ref="J116:L116"/>
    <mergeCell ref="M116:N116"/>
    <mergeCell ref="O116:Q116"/>
    <mergeCell ref="R116:S116"/>
    <mergeCell ref="A111:B111"/>
    <mergeCell ref="C111:S111"/>
    <mergeCell ref="A112:B112"/>
    <mergeCell ref="C112:H112"/>
    <mergeCell ref="J112:L112"/>
    <mergeCell ref="M112:N112"/>
    <mergeCell ref="O112:Q112"/>
    <mergeCell ref="R112:S112"/>
    <mergeCell ref="A113:B113"/>
    <mergeCell ref="C113:S113"/>
    <mergeCell ref="A108:B108"/>
    <mergeCell ref="C108:S108"/>
    <mergeCell ref="A109:B109"/>
    <mergeCell ref="C109:S109"/>
    <mergeCell ref="A110:B110"/>
    <mergeCell ref="C110:H110"/>
    <mergeCell ref="J110:L110"/>
    <mergeCell ref="M110:N110"/>
    <mergeCell ref="O110:Q110"/>
    <mergeCell ref="R110:S110"/>
    <mergeCell ref="A105:B105"/>
    <mergeCell ref="C105:H105"/>
    <mergeCell ref="J105:L105"/>
    <mergeCell ref="M105:N105"/>
    <mergeCell ref="O105:Q105"/>
    <mergeCell ref="R105:S105"/>
    <mergeCell ref="A106:B106"/>
    <mergeCell ref="C106:S106"/>
    <mergeCell ref="A107:B107"/>
    <mergeCell ref="C107:H107"/>
    <mergeCell ref="J107:L107"/>
    <mergeCell ref="M107:N107"/>
    <mergeCell ref="O107:Q107"/>
    <mergeCell ref="R107:S107"/>
    <mergeCell ref="A102:B102"/>
    <mergeCell ref="C102:S102"/>
    <mergeCell ref="A103:B103"/>
    <mergeCell ref="C103:H103"/>
    <mergeCell ref="J103:L103"/>
    <mergeCell ref="M103:N103"/>
    <mergeCell ref="O103:Q103"/>
    <mergeCell ref="R103:S103"/>
    <mergeCell ref="A104:B104"/>
    <mergeCell ref="C104:S104"/>
    <mergeCell ref="A99:B99"/>
    <mergeCell ref="C99:S99"/>
    <mergeCell ref="A100:B100"/>
    <mergeCell ref="C100:S100"/>
    <mergeCell ref="A101:B101"/>
    <mergeCell ref="C101:H101"/>
    <mergeCell ref="J101:L101"/>
    <mergeCell ref="M101:N101"/>
    <mergeCell ref="O101:Q101"/>
    <mergeCell ref="R101:S101"/>
    <mergeCell ref="A96:B96"/>
    <mergeCell ref="C96:H96"/>
    <mergeCell ref="J96:L96"/>
    <mergeCell ref="M96:N96"/>
    <mergeCell ref="O96:Q96"/>
    <mergeCell ref="R96:S96"/>
    <mergeCell ref="A97:B97"/>
    <mergeCell ref="C97:S97"/>
    <mergeCell ref="A98:B98"/>
    <mergeCell ref="C98:H98"/>
    <mergeCell ref="J98:L98"/>
    <mergeCell ref="M98:N98"/>
    <mergeCell ref="O98:Q98"/>
    <mergeCell ref="R98:S98"/>
    <mergeCell ref="A93:B93"/>
    <mergeCell ref="C93:S93"/>
    <mergeCell ref="A94:B94"/>
    <mergeCell ref="C94:H94"/>
    <mergeCell ref="J94:L94"/>
    <mergeCell ref="M94:N94"/>
    <mergeCell ref="O94:Q94"/>
    <mergeCell ref="R94:S94"/>
    <mergeCell ref="A95:B95"/>
    <mergeCell ref="C95:S95"/>
    <mergeCell ref="A90:B90"/>
    <mergeCell ref="C90:S90"/>
    <mergeCell ref="A91:B91"/>
    <mergeCell ref="C91:S91"/>
    <mergeCell ref="A92:B92"/>
    <mergeCell ref="C92:H92"/>
    <mergeCell ref="J92:L92"/>
    <mergeCell ref="M92:N92"/>
    <mergeCell ref="O92:Q92"/>
    <mergeCell ref="R92:S92"/>
    <mergeCell ref="A86:S86"/>
    <mergeCell ref="A88:B88"/>
    <mergeCell ref="C88:H88"/>
    <mergeCell ref="J88:L88"/>
    <mergeCell ref="M88:N88"/>
    <mergeCell ref="O88:Q88"/>
    <mergeCell ref="R88:S88"/>
    <mergeCell ref="A89:B89"/>
    <mergeCell ref="C89:H89"/>
    <mergeCell ref="J89:L89"/>
    <mergeCell ref="M89:N89"/>
    <mergeCell ref="O89:Q89"/>
    <mergeCell ref="R89:S89"/>
    <mergeCell ref="A82:B82"/>
    <mergeCell ref="C82:L82"/>
    <mergeCell ref="M82:N82"/>
    <mergeCell ref="O82:Q82"/>
    <mergeCell ref="R82:S82"/>
    <mergeCell ref="A84:B84"/>
    <mergeCell ref="C84:L84"/>
    <mergeCell ref="M84:N84"/>
    <mergeCell ref="O84:Q84"/>
    <mergeCell ref="R84:S84"/>
    <mergeCell ref="A83:B83"/>
    <mergeCell ref="C83:L83"/>
    <mergeCell ref="M83:N83"/>
    <mergeCell ref="O83:Q83"/>
    <mergeCell ref="R83:S83"/>
    <mergeCell ref="R79:S79"/>
    <mergeCell ref="A80:B80"/>
    <mergeCell ref="C80:L80"/>
    <mergeCell ref="M80:N80"/>
    <mergeCell ref="O80:Q80"/>
    <mergeCell ref="R80:S80"/>
    <mergeCell ref="A81:B81"/>
    <mergeCell ref="C81:L81"/>
    <mergeCell ref="M81:N81"/>
    <mergeCell ref="O81:Q81"/>
    <mergeCell ref="R81:S81"/>
    <mergeCell ref="A75:I75"/>
    <mergeCell ref="J75:K75"/>
    <mergeCell ref="L75:M75"/>
    <mergeCell ref="N75:O75"/>
    <mergeCell ref="A77:Q77"/>
    <mergeCell ref="A79:B79"/>
    <mergeCell ref="C79:L79"/>
    <mergeCell ref="M79:N79"/>
    <mergeCell ref="O79:Q79"/>
    <mergeCell ref="A71:B71"/>
    <mergeCell ref="C71:I71"/>
    <mergeCell ref="J71:K71"/>
    <mergeCell ref="L71:M71"/>
    <mergeCell ref="N71:O71"/>
    <mergeCell ref="A72:B72"/>
    <mergeCell ref="C72:I72"/>
    <mergeCell ref="J72:K72"/>
    <mergeCell ref="L72:M72"/>
    <mergeCell ref="N72:O72"/>
    <mergeCell ref="A69:B69"/>
    <mergeCell ref="C69:I69"/>
    <mergeCell ref="J69:K69"/>
    <mergeCell ref="L69:M69"/>
    <mergeCell ref="N69:O69"/>
    <mergeCell ref="A70:B70"/>
    <mergeCell ref="C70:I70"/>
    <mergeCell ref="J70:K70"/>
    <mergeCell ref="L70:M70"/>
    <mergeCell ref="N70:O70"/>
    <mergeCell ref="A67:B67"/>
    <mergeCell ref="C67:I67"/>
    <mergeCell ref="J67:K67"/>
    <mergeCell ref="L67:M67"/>
    <mergeCell ref="N67:O67"/>
    <mergeCell ref="A68:B68"/>
    <mergeCell ref="C68:I68"/>
    <mergeCell ref="J68:K68"/>
    <mergeCell ref="L68:M68"/>
    <mergeCell ref="N68:O68"/>
    <mergeCell ref="A65:B65"/>
    <mergeCell ref="C65:I65"/>
    <mergeCell ref="J65:K65"/>
    <mergeCell ref="L65:M65"/>
    <mergeCell ref="N65:O65"/>
    <mergeCell ref="A66:B66"/>
    <mergeCell ref="C66:I66"/>
    <mergeCell ref="J66:K66"/>
    <mergeCell ref="L66:M66"/>
    <mergeCell ref="N66:O66"/>
    <mergeCell ref="A63:B63"/>
    <mergeCell ref="C63:I63"/>
    <mergeCell ref="J63:K63"/>
    <mergeCell ref="L63:M63"/>
    <mergeCell ref="N63:O63"/>
    <mergeCell ref="A64:B64"/>
    <mergeCell ref="C64:I64"/>
    <mergeCell ref="J64:K64"/>
    <mergeCell ref="L64:M64"/>
    <mergeCell ref="N64:O64"/>
    <mergeCell ref="A61:B61"/>
    <mergeCell ref="C61:I61"/>
    <mergeCell ref="J61:K61"/>
    <mergeCell ref="L61:M61"/>
    <mergeCell ref="N61:O61"/>
    <mergeCell ref="A62:B62"/>
    <mergeCell ref="C62:I62"/>
    <mergeCell ref="J62:K62"/>
    <mergeCell ref="L62:M62"/>
    <mergeCell ref="N62:O62"/>
    <mergeCell ref="A51:B51"/>
    <mergeCell ref="C51:R51"/>
    <mergeCell ref="A52:B52"/>
    <mergeCell ref="C52:R52"/>
    <mergeCell ref="A53:B53"/>
    <mergeCell ref="C53:R53"/>
    <mergeCell ref="B57:M57"/>
    <mergeCell ref="A59:B60"/>
    <mergeCell ref="C59:I60"/>
    <mergeCell ref="J59:K60"/>
    <mergeCell ref="L59:M60"/>
    <mergeCell ref="N59:O60"/>
    <mergeCell ref="C54:R54"/>
    <mergeCell ref="A54:B54"/>
    <mergeCell ref="A55:B55"/>
    <mergeCell ref="C55:R55"/>
    <mergeCell ref="A46:B46"/>
    <mergeCell ref="C46:R46"/>
    <mergeCell ref="A47:B47"/>
    <mergeCell ref="C47:R47"/>
    <mergeCell ref="A48:B48"/>
    <mergeCell ref="C48:R48"/>
    <mergeCell ref="A49:B49"/>
    <mergeCell ref="C49:R49"/>
    <mergeCell ref="A50:B50"/>
    <mergeCell ref="C50:R50"/>
    <mergeCell ref="B38:R38"/>
    <mergeCell ref="B40:R40"/>
    <mergeCell ref="A42:B42"/>
    <mergeCell ref="C42:R42"/>
    <mergeCell ref="A43:B43"/>
    <mergeCell ref="C43:R43"/>
    <mergeCell ref="A44:B44"/>
    <mergeCell ref="C44:R44"/>
    <mergeCell ref="A45:B45"/>
    <mergeCell ref="C45:R45"/>
    <mergeCell ref="B26:R26"/>
    <mergeCell ref="B28:R28"/>
    <mergeCell ref="B30:R30"/>
    <mergeCell ref="B32:R32"/>
    <mergeCell ref="A34:B34"/>
    <mergeCell ref="C34:R34"/>
    <mergeCell ref="A35:B35"/>
    <mergeCell ref="C35:R35"/>
    <mergeCell ref="B37:R37"/>
    <mergeCell ref="B22:C22"/>
    <mergeCell ref="E22:M22"/>
    <mergeCell ref="P22:R22"/>
    <mergeCell ref="B23:C23"/>
    <mergeCell ref="E23:F23"/>
    <mergeCell ref="H23:I23"/>
    <mergeCell ref="K23:N23"/>
    <mergeCell ref="P23:R23"/>
    <mergeCell ref="B24:C24"/>
    <mergeCell ref="E24:F24"/>
    <mergeCell ref="H24:I24"/>
    <mergeCell ref="K24:N24"/>
    <mergeCell ref="P24:R24"/>
    <mergeCell ref="A14:R14"/>
    <mergeCell ref="A15:R15"/>
    <mergeCell ref="B19:C19"/>
    <mergeCell ref="E19:M19"/>
    <mergeCell ref="P19:R19"/>
    <mergeCell ref="B20:C20"/>
    <mergeCell ref="E20:M20"/>
    <mergeCell ref="P20:R20"/>
    <mergeCell ref="B21:C21"/>
    <mergeCell ref="E21:M21"/>
    <mergeCell ref="P21:R21"/>
    <mergeCell ref="N1:R1"/>
    <mergeCell ref="N2:R2"/>
    <mergeCell ref="N3:R3"/>
    <mergeCell ref="M5:S5"/>
    <mergeCell ref="M6:R6"/>
    <mergeCell ref="M10:R10"/>
    <mergeCell ref="M11:O11"/>
    <mergeCell ref="Q11:R11"/>
    <mergeCell ref="M9:S9"/>
    <mergeCell ref="A197:B197"/>
    <mergeCell ref="C197:S197"/>
    <mergeCell ref="A198:B198"/>
    <mergeCell ref="C198:S198"/>
    <mergeCell ref="A199:B199"/>
    <mergeCell ref="C199:H199"/>
    <mergeCell ref="J199:L199"/>
    <mergeCell ref="M199:N199"/>
    <mergeCell ref="O199:Q199"/>
    <mergeCell ref="R199:S199"/>
    <mergeCell ref="A200:B200"/>
    <mergeCell ref="C200:S200"/>
    <mergeCell ref="A201:B201"/>
    <mergeCell ref="C201:H201"/>
    <mergeCell ref="J201:L201"/>
    <mergeCell ref="M201:N201"/>
    <mergeCell ref="O201:Q201"/>
    <mergeCell ref="R201:S201"/>
    <mergeCell ref="A202:B202"/>
    <mergeCell ref="C202:S202"/>
    <mergeCell ref="A203:B203"/>
    <mergeCell ref="C203:H203"/>
    <mergeCell ref="J203:L203"/>
    <mergeCell ref="M203:N203"/>
    <mergeCell ref="O203:Q203"/>
    <mergeCell ref="R203:S203"/>
    <mergeCell ref="A204:B204"/>
    <mergeCell ref="C204:S204"/>
    <mergeCell ref="A205:B205"/>
    <mergeCell ref="C205:H205"/>
    <mergeCell ref="J205:L205"/>
    <mergeCell ref="M205:N205"/>
    <mergeCell ref="O205:Q205"/>
    <mergeCell ref="R205:S205"/>
    <mergeCell ref="A206:B206"/>
    <mergeCell ref="C206:S206"/>
    <mergeCell ref="A207:B207"/>
    <mergeCell ref="C207:S207"/>
    <mergeCell ref="A208:B208"/>
    <mergeCell ref="C208:H208"/>
    <mergeCell ref="J208:L208"/>
    <mergeCell ref="M208:N208"/>
    <mergeCell ref="O208:Q208"/>
    <mergeCell ref="R208:S208"/>
    <mergeCell ref="A209:B209"/>
    <mergeCell ref="C209:S209"/>
    <mergeCell ref="A210:B210"/>
    <mergeCell ref="C210:H210"/>
    <mergeCell ref="J210:L210"/>
    <mergeCell ref="M210:N210"/>
    <mergeCell ref="O210:Q210"/>
    <mergeCell ref="R210:S210"/>
    <mergeCell ref="A211:B211"/>
    <mergeCell ref="C211:S211"/>
    <mergeCell ref="A212:B212"/>
    <mergeCell ref="C212:H212"/>
    <mergeCell ref="J212:L212"/>
    <mergeCell ref="M212:N212"/>
    <mergeCell ref="O212:Q212"/>
    <mergeCell ref="R212:S212"/>
    <mergeCell ref="A213:B213"/>
    <mergeCell ref="C213:S213"/>
    <mergeCell ref="A214:B214"/>
    <mergeCell ref="C214:H214"/>
    <mergeCell ref="J214:L214"/>
    <mergeCell ref="M214:N214"/>
    <mergeCell ref="O214:Q214"/>
    <mergeCell ref="R214:S214"/>
  </mergeCells>
  <pageMargins left="0.39370078740157483" right="0.39370078740157483" top="0.98425196850393704" bottom="0.39370078740157483" header="0" footer="0"/>
  <pageSetup paperSize="9" scale="80" fitToHeight="0" pageOrder="overThenDown" orientation="landscape" useFirstPageNumber="1"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Gritsun</cp:lastModifiedBy>
  <cp:lastPrinted>2025-09-03T07:33:59Z</cp:lastPrinted>
  <dcterms:modified xsi:type="dcterms:W3CDTF">2025-09-04T08:30:53Z</dcterms:modified>
</cp:coreProperties>
</file>